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50" activeTab="0"/>
  </bookViews>
  <sheets>
    <sheet name="财政拨款收支总表" sheetId="1" r:id="rId1"/>
    <sheet name="一般公共预算支出表" sheetId="2" r:id="rId2"/>
    <sheet name="一般公共预算基本支出表" sheetId="3" r:id="rId3"/>
    <sheet name="政府性基金预算收入表" sheetId="4" r:id="rId4"/>
    <sheet name="政府性基金支出表" sheetId="5" r:id="rId5"/>
    <sheet name="部门收支总表" sheetId="6" r:id="rId6"/>
    <sheet name="部门收入总表" sheetId="7" r:id="rId7"/>
    <sheet name="部门支出总表" sheetId="8" r:id="rId8"/>
    <sheet name="机关运行经费明细表" sheetId="9" r:id="rId9"/>
    <sheet name="2018年年初预算明细表" sheetId="10" r:id="rId10"/>
    <sheet name="2018年功能分类及部门预算支出经济分类明细表" sheetId="11" r:id="rId11"/>
    <sheet name="2018年“三公”经费预算表" sheetId="12" r:id="rId12"/>
    <sheet name="2018年功能分类及政府预算支出经济分类明细表" sheetId="13" r:id="rId13"/>
  </sheets>
  <externalReferences>
    <externalReference r:id="rId16"/>
  </externalReferences>
  <definedNames>
    <definedName name="_xlnm.Print_Area" localSheetId="8">'机关运行经费明细表'!$A$1:$B$6</definedName>
  </definedNames>
  <calcPr fullCalcOnLoad="1" iterate="1" iterateCount="100" iterateDelta="0.001"/>
</workbook>
</file>

<file path=xl/sharedStrings.xml><?xml version="1.0" encoding="utf-8"?>
<sst xmlns="http://schemas.openxmlformats.org/spreadsheetml/2006/main" count="526" uniqueCount="262">
  <si>
    <t>附表3</t>
  </si>
  <si>
    <t>2018年财政拨款收支总表</t>
  </si>
  <si>
    <t>填报单位:残联</t>
  </si>
  <si>
    <t>单位：元</t>
  </si>
  <si>
    <t>收入</t>
  </si>
  <si>
    <t>支出</t>
  </si>
  <si>
    <t>项目</t>
  </si>
  <si>
    <t>预算数</t>
  </si>
  <si>
    <t>功能分类</t>
  </si>
  <si>
    <t>**</t>
  </si>
  <si>
    <t>一、财政拨款</t>
  </si>
  <si>
    <t>一、一般公共服务</t>
  </si>
  <si>
    <t xml:space="preserve">    经费拨款</t>
  </si>
  <si>
    <t>二、外交</t>
  </si>
  <si>
    <t xml:space="preserve">    行政性收费安排的拨款</t>
  </si>
  <si>
    <t>三、国防</t>
  </si>
  <si>
    <t xml:space="preserve">    专项收入安排的拨款</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</si>
  <si>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</si>
  <si>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</si>
  <si>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</si>
  <si>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</si>
  <si>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</si>
  <si>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</si>
  <si>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</si>
  <si>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</si>
  <si>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</si>
  <si>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</si>
  <si>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</si>
  <si>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十五、资源勘探信息等事务</t>
  </si>
  <si>
    <t>十六、商业服务业等事务</t>
  </si>
  <si>
    <t>十七、金融支出</t>
  </si>
  <si>
    <t>十八、援助其他地区支出</t>
  </si>
  <si>
    <t>十九、国土海洋气象等事务</t>
  </si>
  <si>
    <t>二十、住房保障支出</t>
  </si>
  <si>
    <t>二十一、粮油物资储备事务</t>
  </si>
  <si>
    <t>二十二、国有资本经营预算支出</t>
  </si>
  <si>
    <t>二十三、预备费</t>
  </si>
  <si>
    <t>二十四、其他支出</t>
  </si>
  <si>
    <t>二十五、转移性支出</t>
  </si>
  <si>
    <t>二十六、债务还本支出</t>
  </si>
  <si>
    <t>二十七、债务付息支出</t>
  </si>
  <si>
    <t>二十八、债务发行费用支出</t>
  </si>
  <si>
    <t>本  年  收  入  合  计</t>
  </si>
  <si>
    <t>本  年  支  出  合  计</t>
  </si>
  <si>
    <t>附表4</t>
  </si>
  <si>
    <t>2018年一般公共预算支出表</t>
  </si>
  <si>
    <t>功能科目</t>
  </si>
  <si>
    <t>科目名称</t>
  </si>
  <si>
    <t>本年支出合计</t>
  </si>
  <si>
    <t>基本支出</t>
  </si>
  <si>
    <t>项目支出</t>
  </si>
  <si>
    <t>类</t>
  </si>
  <si>
    <t>款</t>
  </si>
  <si>
    <t>项</t>
  </si>
  <si>
    <t>208</t>
  </si>
  <si>
    <t>社会保障和就业支出</t>
  </si>
  <si>
    <t>11</t>
  </si>
  <si>
    <t xml:space="preserve">  残疾人事业</t>
  </si>
  <si>
    <t xml:space="preserve">  208</t>
  </si>
  <si>
    <t xml:space="preserve">  11</t>
  </si>
  <si>
    <t>04</t>
  </si>
  <si>
    <t xml:space="preserve">    残疾人康复</t>
  </si>
  <si>
    <t>07</t>
  </si>
  <si>
    <t xml:space="preserve">    残疾人生活和护理补贴</t>
  </si>
  <si>
    <t>99</t>
  </si>
  <si>
    <t xml:space="preserve">    其他残疾人事业支出</t>
  </si>
  <si>
    <t>附表5</t>
  </si>
  <si>
    <t>2018年一般公共预算基本支出表</t>
  </si>
  <si>
    <t>经济科目名称</t>
  </si>
  <si>
    <t>备注</t>
  </si>
  <si>
    <t>合计</t>
  </si>
  <si>
    <t>工资福利支出</t>
  </si>
  <si>
    <t xml:space="preserve">  基本工资</t>
  </si>
  <si>
    <t xml:space="preserve">  津贴补贴</t>
  </si>
  <si>
    <t xml:space="preserve">  奖金</t>
  </si>
  <si>
    <t>商品和服务支出</t>
  </si>
  <si>
    <t xml:space="preserve">  手续费</t>
  </si>
  <si>
    <t xml:space="preserve">  电费</t>
  </si>
  <si>
    <t xml:space="preserve">  邮电费</t>
  </si>
  <si>
    <t xml:space="preserve">  差旅费</t>
  </si>
  <si>
    <t xml:space="preserve">  公务接待费</t>
  </si>
  <si>
    <t xml:space="preserve">  工会经费</t>
  </si>
  <si>
    <t xml:space="preserve">  福利费</t>
  </si>
  <si>
    <t xml:space="preserve">  公务用车运行维护费</t>
  </si>
  <si>
    <t xml:space="preserve">  其他交通费用</t>
  </si>
  <si>
    <t>附表7</t>
  </si>
  <si>
    <t>2018年政府性基金预算收入表</t>
  </si>
  <si>
    <t>政府性基金收入预算</t>
  </si>
  <si>
    <t>收入科目编码</t>
  </si>
  <si>
    <t>附表8</t>
  </si>
  <si>
    <t>2018年政府性基金预算支出表</t>
  </si>
  <si>
    <t>附表9</t>
  </si>
  <si>
    <t>2018年部门收支总表</t>
  </si>
  <si>
    <t>一般公共预算财政拨款</t>
  </si>
  <si>
    <t>政府性基金预算财政拨款</t>
  </si>
  <si>
    <t>二、财政专户管理资金收入</t>
  </si>
  <si>
    <t>三、政府性基金安排的拨款</t>
  </si>
  <si>
    <t>四、其他收入</t>
  </si>
  <si>
    <t>附表10</t>
  </si>
  <si>
    <t>2018年部门收入总表</t>
  </si>
  <si>
    <t>单位名称</t>
  </si>
  <si>
    <t>财政拨款</t>
  </si>
  <si>
    <t>财政专户管理的资金收入</t>
  </si>
  <si>
    <t>政府性基金</t>
  </si>
  <si>
    <t>其他收入</t>
  </si>
  <si>
    <t>小计</t>
  </si>
  <si>
    <t>经费拨款</t>
  </si>
  <si>
    <t>行政性收费</t>
  </si>
  <si>
    <t>专项收入</t>
  </si>
  <si>
    <t>残联</t>
  </si>
  <si>
    <t>附表11</t>
  </si>
  <si>
    <t>2018年部门支出总表</t>
  </si>
  <si>
    <t>政府性基金安排的拨款</t>
  </si>
  <si>
    <t>行政性收费安排的拨款</t>
  </si>
  <si>
    <t>专项收入安排的拨款</t>
  </si>
  <si>
    <t>附表12</t>
  </si>
  <si>
    <t>2018年机关运行经费明细表</t>
  </si>
  <si>
    <t>2018年预算数</t>
  </si>
  <si>
    <t>附表1</t>
  </si>
  <si>
    <t>2018年年初预算明细表</t>
  </si>
  <si>
    <t>预算单位:残联</t>
  </si>
  <si>
    <t>单位：人、辆、个、元</t>
  </si>
  <si>
    <t>基  本  情  况</t>
  </si>
  <si>
    <t>备    注</t>
  </si>
  <si>
    <t>项       目</t>
  </si>
  <si>
    <t>行政</t>
  </si>
  <si>
    <t>事业（内）</t>
  </si>
  <si>
    <t>行政事业小计</t>
  </si>
  <si>
    <t>自收自支</t>
  </si>
  <si>
    <t>总计</t>
  </si>
  <si>
    <t>项      目</t>
  </si>
  <si>
    <t>标准</t>
  </si>
  <si>
    <t>预算内金额</t>
  </si>
  <si>
    <t>财政专户金额</t>
  </si>
  <si>
    <t>全额</t>
  </si>
  <si>
    <t>差额</t>
  </si>
  <si>
    <t>预算内</t>
  </si>
  <si>
    <t>财政专户</t>
  </si>
  <si>
    <t>计算单位</t>
  </si>
  <si>
    <t>小  计</t>
  </si>
  <si>
    <t>其中采购预算</t>
  </si>
  <si>
    <t>总  计</t>
  </si>
  <si>
    <t>人员情况</t>
  </si>
  <si>
    <t>在职</t>
  </si>
  <si>
    <t>一、工资福利支出</t>
  </si>
  <si>
    <t>残疾人康复11.5万，农村基层党组织助残扶贫工程4.5万，重度残疾人护理补贴68.4万，无障碍改造县级配套1万</t>
  </si>
  <si>
    <t>临时</t>
  </si>
  <si>
    <t>1.基本工资</t>
  </si>
  <si>
    <t>元/月</t>
  </si>
  <si>
    <t>其中：民办教师</t>
  </si>
  <si>
    <t>2.津贴</t>
  </si>
  <si>
    <t>遗属补助</t>
  </si>
  <si>
    <t>3.奖金</t>
  </si>
  <si>
    <t>元/年</t>
  </si>
  <si>
    <t>定补</t>
  </si>
  <si>
    <t>4.绩效工资</t>
  </si>
  <si>
    <t>40%救济</t>
  </si>
  <si>
    <t>5.社会保障缴费</t>
  </si>
  <si>
    <t>老龄、百岁老人</t>
  </si>
  <si>
    <t>6.临时工资</t>
  </si>
  <si>
    <t>离退休小计</t>
  </si>
  <si>
    <t>7.定额补助</t>
  </si>
  <si>
    <t>1.行政离休</t>
  </si>
  <si>
    <t>8.一次性追加</t>
  </si>
  <si>
    <t>9.采暖补贴(在职)</t>
  </si>
  <si>
    <t>2.行政退休</t>
  </si>
  <si>
    <t>10.其他</t>
  </si>
  <si>
    <t>3.事业离休</t>
  </si>
  <si>
    <t>二、对个人和家庭的补助</t>
  </si>
  <si>
    <t>4.事业退休</t>
  </si>
  <si>
    <t>1.离休费</t>
  </si>
  <si>
    <t>定额补助人数</t>
  </si>
  <si>
    <t>2.退休费</t>
  </si>
  <si>
    <t>其他</t>
  </si>
  <si>
    <t>3.离休增发1个月工资</t>
  </si>
  <si>
    <t>4.离退休福利费</t>
  </si>
  <si>
    <t>合        计</t>
  </si>
  <si>
    <t>5.定额生活补助</t>
  </si>
  <si>
    <t>其中：定编人数</t>
  </si>
  <si>
    <t>6.遗属生活补助</t>
  </si>
  <si>
    <t>车辆情况</t>
  </si>
  <si>
    <t>编制内</t>
  </si>
  <si>
    <t>—</t>
  </si>
  <si>
    <t>7.住房公积金</t>
  </si>
  <si>
    <t>编制外</t>
  </si>
  <si>
    <t>8.其他(含一次性追加)</t>
  </si>
  <si>
    <t>无车单位数</t>
  </si>
  <si>
    <t>9.伤残补助、抚恤金</t>
  </si>
  <si>
    <t>10.采暖补贴(离退休)</t>
  </si>
  <si>
    <t>三、商品和服务支出</t>
  </si>
  <si>
    <t>1.福利费</t>
  </si>
  <si>
    <t>1.当年公共财政预算拨款</t>
  </si>
  <si>
    <t>2.工会经费</t>
  </si>
  <si>
    <t>2.财政专户拨款</t>
  </si>
  <si>
    <t>3.车辆燃油费</t>
  </si>
  <si>
    <t>元/辆/年</t>
  </si>
  <si>
    <t>3.政府性基金拨款</t>
  </si>
  <si>
    <t>4.车辆修理费</t>
  </si>
  <si>
    <t>预算收入</t>
  </si>
  <si>
    <t>5.车辆保险费</t>
  </si>
  <si>
    <t>6.公务用车补贴(个人部分)</t>
  </si>
  <si>
    <t>7.公务用车补贴(统筹部分)</t>
  </si>
  <si>
    <t>1.一般公共预算收入</t>
  </si>
  <si>
    <t>四、公用经费支出</t>
  </si>
  <si>
    <t>2.财政专户资金收入</t>
  </si>
  <si>
    <t>五、经常性业务支出</t>
  </si>
  <si>
    <t>3.政府性基金收入</t>
  </si>
  <si>
    <t>六、政策性支出</t>
  </si>
  <si>
    <t>上年结转</t>
  </si>
  <si>
    <t>1.上年县级结转数</t>
  </si>
  <si>
    <t>七、重点项目支出</t>
  </si>
  <si>
    <t>2.当年安排使用数</t>
  </si>
  <si>
    <t>总     计</t>
  </si>
  <si>
    <t>项目名称</t>
  </si>
  <si>
    <t>项代码</t>
  </si>
  <si>
    <t>功能科目名称</t>
  </si>
  <si>
    <t>经济分类合计</t>
  </si>
  <si>
    <t>工资福利支出小计</t>
  </si>
  <si>
    <t>基本工资</t>
  </si>
  <si>
    <t>津贴补贴</t>
  </si>
  <si>
    <t>奖金</t>
  </si>
  <si>
    <t>商品和服务支出小计</t>
  </si>
  <si>
    <t>办公费</t>
  </si>
  <si>
    <t>印刷费</t>
  </si>
  <si>
    <t>手续费</t>
  </si>
  <si>
    <t>电费</t>
  </si>
  <si>
    <t>邮电费</t>
  </si>
  <si>
    <t>差旅费</t>
  </si>
  <si>
    <t>公务接待费</t>
  </si>
  <si>
    <t>工会经费</t>
  </si>
  <si>
    <t>福利费</t>
  </si>
  <si>
    <t>公务用车运行维护费</t>
  </si>
  <si>
    <t>其他交通费用</t>
  </si>
  <si>
    <t>对个人和家庭的补助小计</t>
  </si>
  <si>
    <t>生活补助</t>
  </si>
  <si>
    <t>救济费</t>
  </si>
  <si>
    <t>残联汇总</t>
  </si>
  <si>
    <t>残疾人康复</t>
  </si>
  <si>
    <t>2081104</t>
  </si>
  <si>
    <t xml:space="preserve">  残疾人康复</t>
  </si>
  <si>
    <t>重度残疾人护理补贴</t>
  </si>
  <si>
    <t>2081107</t>
  </si>
  <si>
    <t xml:space="preserve">  残疾人生活和护理补贴</t>
  </si>
  <si>
    <t>2081199</t>
  </si>
  <si>
    <t xml:space="preserve">  其他残疾人事业支出</t>
  </si>
  <si>
    <t>农村基层党组织助残扶贫工程</t>
  </si>
  <si>
    <t>无障碍改造县级配套</t>
  </si>
  <si>
    <t>附表6：</t>
  </si>
  <si>
    <t>2018年“三公”经费预算表</t>
  </si>
  <si>
    <t>单位:元</t>
  </si>
  <si>
    <t>单位简称</t>
  </si>
  <si>
    <t>“三公”经费合计</t>
  </si>
  <si>
    <t>其中:一般公共预算财政拨款支出</t>
  </si>
  <si>
    <t>因公出国(境)费用</t>
  </si>
  <si>
    <t>公务用车购置</t>
  </si>
  <si>
    <t>1.分别填列全口径支出(通过财政拨款和其他资金安排的支出)和一般公共预算财政拨款口径支出(通过当年一般公共预算财政拨款和以前年度一般公共预算财政拨款结转结余资金安排的支出)。</t>
  </si>
  <si>
    <t>2.2018年全口径预算支出和一般公共预算财政拨款口径预算支出不超过2017年决算数。</t>
  </si>
  <si>
    <t>机关工资福利支出小计</t>
  </si>
  <si>
    <t>工资奖金津补贴</t>
  </si>
  <si>
    <t>机关商品和服务支出小计</t>
  </si>
  <si>
    <t>办公经费</t>
  </si>
  <si>
    <t>社会福利和救助</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</si>
</sst>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0;* \-#,##0;* &quot;-&quot;;@"/>
    <numFmt numFmtId="185" formatCode="* _-&quot;￥&quot;#,##0.00;* \-&quot;￥&quot;#,##0.00;* _-&quot;￥&quot;&quot;-&quot;??;@"/>
    <numFmt numFmtId="186" formatCode="* _-&quot;￥&quot;#,##0;* \-&quot;￥&quot;#,##0;* _-&quot;￥&quot;&quot;-&quot;;@"/>
    <numFmt numFmtId="187" formatCode="* #,##0.00;* \-#,##0.00;* &quot;-&quot;??;@"/>
    <numFmt numFmtId="188" formatCode="0.00_);[Red]\(0.00\)"/>
    <numFmt numFmtId="189" formatCode="0.00_ "/>
    <numFmt numFmtId="190" formatCode=";;"/>
    <numFmt numFmtId="191" formatCode="0_);[Red]\(0\)"/>
    <numFmt numFmtId="192" formatCode="0_ "/>
  </numFmts>
  <fonts count="35">
    <font>
      <sz val="9"/>
      <name val="宋体"/>
      <family val="0"/>
    </font>
    <font>
      <sz val="8"/>
      <name val="宋体"/>
      <family val="0"/>
    </font>
    <font>
      <b/>
      <sz val="8"/>
      <name val="宋体"/>
      <family val="0"/>
    </font>
    <font>
      <sz val="12"/>
      <name val="宋体"/>
      <family val="0"/>
    </font>
    <font>
      <sz val="11"/>
      <name val="宋体"/>
      <family val="0"/>
    </font>
    <font>
      <sz val="11"/>
      <name val="Arial"/>
      <family val="2"/>
    </font>
    <font>
      <b/>
      <sz val="28"/>
      <name val="黑体"/>
      <family val="0"/>
    </font>
    <font>
      <b/>
      <sz val="10"/>
      <name val="Arial"/>
      <family val="2"/>
    </font>
    <font>
      <sz val="11"/>
      <color indexed="8"/>
      <name val="宋体"/>
      <family val="0"/>
    </font>
    <font>
      <sz val="12"/>
      <color indexed="8"/>
      <name val="宋体"/>
      <family val="0"/>
    </font>
    <font>
      <sz val="10"/>
      <name val="楷体"/>
      <family val="3"/>
    </font>
    <font>
      <sz val="11"/>
      <name val="仿宋_GB2312"/>
      <family val="3"/>
    </font>
    <font>
      <b/>
      <sz val="24"/>
      <name val="楷体"/>
      <family val="3"/>
    </font>
    <font>
      <sz val="11"/>
      <name val="楷体"/>
      <family val="3"/>
    </font>
    <font>
      <sz val="9"/>
      <name val="楷体"/>
      <family val="3"/>
    </font>
    <font>
      <sz val="10"/>
      <name val="宋体"/>
      <family val="0"/>
    </font>
    <font>
      <b/>
      <sz val="18"/>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184" fontId="7"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31"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3" fillId="0" borderId="0">
      <alignment vertical="center"/>
      <protection/>
    </xf>
    <xf numFmtId="0" fontId="27" fillId="0" borderId="0" applyNumberFormat="0" applyFill="0" applyBorder="0" applyAlignment="0" applyProtection="0"/>
    <xf numFmtId="0" fontId="34" fillId="6" borderId="0" applyNumberFormat="0" applyBorder="0" applyAlignment="0" applyProtection="0"/>
    <xf numFmtId="0" fontId="25" fillId="0" borderId="3" applyNumberFormat="0" applyFill="0" applyAlignment="0" applyProtection="0"/>
    <xf numFmtId="186" fontId="7" fillId="0" borderId="0" applyFont="0" applyFill="0" applyBorder="0" applyAlignment="0" applyProtection="0"/>
    <xf numFmtId="187" fontId="7" fillId="0" borderId="0" applyFont="0" applyFill="0" applyBorder="0" applyAlignment="0" applyProtection="0"/>
    <xf numFmtId="0" fontId="22" fillId="4" borderId="4" applyNumberFormat="0" applyAlignment="0" applyProtection="0"/>
    <xf numFmtId="0" fontId="30" fillId="13" borderId="5" applyNumberFormat="0" applyAlignment="0" applyProtection="0"/>
    <xf numFmtId="0" fontId="18"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9" fontId="7" fillId="0" borderId="0" applyFont="0" applyFill="0" applyBorder="0" applyAlignment="0" applyProtection="0"/>
    <xf numFmtId="185" fontId="7"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20" fillId="0" borderId="0" applyNumberFormat="0" applyFill="0" applyBorder="0" applyAlignment="0" applyProtection="0"/>
    <xf numFmtId="0" fontId="8" fillId="3" borderId="8" applyNumberFormat="0" applyFont="0" applyAlignment="0" applyProtection="0"/>
  </cellStyleXfs>
  <cellXfs count="159">
    <xf numFmtId="0" fontId="0" fillId="0" borderId="0" xfId="0" applyAlignment="1">
      <alignment/>
    </xf>
    <xf numFmtId="0" fontId="1" fillId="0" borderId="0" xfId="15" applyFont="1" applyAlignment="1" applyProtection="1">
      <alignment horizontal="center" vertical="center" wrapText="1"/>
      <protection hidden="1"/>
    </xf>
    <xf numFmtId="0" fontId="1" fillId="0" borderId="0" xfId="15" applyFont="1" applyAlignment="1" applyProtection="1">
      <alignment horizontal="left" vertical="center" wrapText="1"/>
      <protection hidden="1"/>
    </xf>
    <xf numFmtId="0" fontId="1" fillId="0" borderId="0" xfId="15" applyFont="1" applyFill="1" applyAlignment="1" applyProtection="1">
      <alignment horizontal="center" vertical="center" wrapText="1"/>
      <protection hidden="1"/>
    </xf>
    <xf numFmtId="0" fontId="1" fillId="0" borderId="9" xfId="41" applyNumberFormat="1" applyFont="1" applyFill="1" applyBorder="1" applyAlignment="1" applyProtection="1">
      <alignment horizontal="center" vertical="center" wrapText="1"/>
      <protection locked="0"/>
    </xf>
    <xf numFmtId="188" fontId="2" fillId="0" borderId="9" xfId="41" applyNumberFormat="1" applyFont="1" applyFill="1" applyBorder="1" applyAlignment="1" applyProtection="1">
      <alignment horizontal="center" vertical="center" wrapText="1"/>
      <protection locked="0"/>
    </xf>
    <xf numFmtId="188" fontId="1" fillId="0" borderId="9" xfId="41" applyNumberFormat="1" applyFont="1" applyFill="1" applyBorder="1" applyAlignment="1" applyProtection="1">
      <alignment horizontal="center" vertical="center" wrapText="1"/>
      <protection locked="0"/>
    </xf>
    <xf numFmtId="189" fontId="1" fillId="0" borderId="9" xfId="41" applyNumberFormat="1" applyFont="1" applyFill="1" applyBorder="1" applyAlignment="1">
      <alignment horizontal="center" vertical="center" wrapText="1"/>
      <protection/>
    </xf>
    <xf numFmtId="189" fontId="2" fillId="0" borderId="9" xfId="41" applyNumberFormat="1" applyFont="1" applyFill="1" applyBorder="1" applyAlignment="1">
      <alignment horizontal="center" vertical="center" wrapText="1"/>
      <protection/>
    </xf>
    <xf numFmtId="1" fontId="1" fillId="0" borderId="9" xfId="41" applyNumberFormat="1" applyFont="1" applyFill="1" applyBorder="1" applyAlignment="1" applyProtection="1">
      <alignment horizontal="center" vertical="center"/>
      <protection/>
    </xf>
    <xf numFmtId="1" fontId="1" fillId="0" borderId="9" xfId="41" applyNumberFormat="1" applyFont="1" applyFill="1" applyBorder="1" applyAlignment="1">
      <alignment horizontal="center" vertical="center"/>
      <protection/>
    </xf>
    <xf numFmtId="49" fontId="1" fillId="0" borderId="9" xfId="41" applyNumberFormat="1" applyFont="1" applyFill="1" applyBorder="1" applyAlignment="1" applyProtection="1">
      <alignment horizontal="left" vertical="center" wrapText="1"/>
      <protection/>
    </xf>
    <xf numFmtId="49" fontId="1" fillId="0" borderId="9" xfId="41" applyNumberFormat="1" applyFont="1" applyFill="1" applyBorder="1" applyAlignment="1" applyProtection="1">
      <alignment horizontal="center" vertical="center" wrapText="1"/>
      <protection/>
    </xf>
    <xf numFmtId="190" fontId="1" fillId="0" borderId="9" xfId="41" applyNumberFormat="1" applyFont="1" applyFill="1" applyBorder="1" applyAlignment="1" applyProtection="1">
      <alignment horizontal="center" vertical="center" wrapText="1"/>
      <protection/>
    </xf>
    <xf numFmtId="0" fontId="1" fillId="0" borderId="0" xfId="15" applyFont="1" applyFill="1" applyAlignment="1" applyProtection="1">
      <alignment horizontal="center" vertical="center" shrinkToFit="1"/>
      <protection hidden="1"/>
    </xf>
    <xf numFmtId="0" fontId="2" fillId="0" borderId="9" xfId="41" applyFont="1" applyFill="1" applyBorder="1" applyAlignment="1">
      <alignment horizontal="center" vertical="center" wrapText="1"/>
      <protection/>
    </xf>
    <xf numFmtId="0" fontId="1" fillId="0" borderId="9" xfId="41" applyFont="1" applyFill="1" applyBorder="1" applyAlignment="1">
      <alignment horizontal="center" vertical="center" wrapText="1"/>
      <protection/>
    </xf>
    <xf numFmtId="0" fontId="1" fillId="0" borderId="0" xfId="15" applyFont="1" applyAlignment="1" applyProtection="1">
      <alignment horizontal="center" vertical="center" shrinkToFit="1"/>
      <protection hidden="1"/>
    </xf>
    <xf numFmtId="0" fontId="3" fillId="0" borderId="0" xfId="0" applyFont="1" applyFill="1" applyAlignment="1">
      <alignment/>
    </xf>
    <xf numFmtId="0" fontId="4" fillId="0" borderId="0" xfId="0" applyFont="1" applyFill="1" applyAlignment="1">
      <alignment horizontal="center" vertical="center"/>
    </xf>
    <xf numFmtId="0" fontId="5" fillId="0" borderId="0" xfId="0" applyFont="1" applyFill="1" applyAlignment="1">
      <alignment horizontal="center" vertical="center"/>
    </xf>
    <xf numFmtId="189" fontId="4" fillId="0" borderId="0" xfId="0" applyNumberFormat="1" applyFont="1" applyFill="1" applyAlignment="1">
      <alignment horizontal="center" vertical="center"/>
    </xf>
    <xf numFmtId="0" fontId="4" fillId="0" borderId="0" xfId="0" applyFont="1" applyFill="1" applyAlignment="1">
      <alignment/>
    </xf>
    <xf numFmtId="0" fontId="3" fillId="0" borderId="0" xfId="0" applyFont="1" applyFill="1" applyAlignment="1">
      <alignment horizontal="center" wrapText="1"/>
    </xf>
    <xf numFmtId="0" fontId="3" fillId="0" borderId="0" xfId="0" applyFont="1" applyFill="1" applyAlignment="1">
      <alignment horizontal="left" wrapText="1"/>
    </xf>
    <xf numFmtId="0" fontId="7" fillId="0" borderId="0" xfId="0" applyFont="1" applyFill="1" applyAlignment="1">
      <alignment horizontal="center"/>
    </xf>
    <xf numFmtId="0" fontId="7" fillId="0" borderId="0" xfId="0" applyFont="1" applyFill="1" applyAlignment="1">
      <alignment/>
    </xf>
    <xf numFmtId="0" fontId="4" fillId="0" borderId="9" xfId="0" applyNumberFormat="1" applyFont="1" applyFill="1" applyBorder="1" applyAlignment="1" applyProtection="1">
      <alignment horizontal="center" vertical="center" wrapText="1"/>
      <protection/>
    </xf>
    <xf numFmtId="189" fontId="8" fillId="0" borderId="9" xfId="0" applyNumberFormat="1" applyFont="1" applyFill="1" applyBorder="1" applyAlignment="1">
      <alignment horizontal="center" vertical="center" wrapText="1"/>
    </xf>
    <xf numFmtId="188" fontId="3" fillId="0" borderId="9" xfId="0" applyNumberFormat="1" applyFont="1" applyFill="1" applyBorder="1" applyAlignment="1" applyProtection="1">
      <alignment horizontal="center" vertical="center" shrinkToFit="1"/>
      <protection/>
    </xf>
    <xf numFmtId="188" fontId="3" fillId="0" borderId="9" xfId="0" applyNumberFormat="1" applyFont="1" applyFill="1" applyBorder="1" applyAlignment="1">
      <alignment horizontal="center" vertical="center" shrinkToFit="1"/>
    </xf>
    <xf numFmtId="188" fontId="3" fillId="0" borderId="9" xfId="41" applyNumberFormat="1" applyFont="1" applyFill="1" applyBorder="1" applyAlignment="1" applyProtection="1">
      <alignment horizontal="center" vertical="center" wrapText="1"/>
      <protection/>
    </xf>
    <xf numFmtId="0" fontId="4" fillId="0" borderId="10" xfId="0" applyFont="1" applyFill="1" applyBorder="1" applyAlignment="1">
      <alignment/>
    </xf>
    <xf numFmtId="0" fontId="4" fillId="0" borderId="9" xfId="0" applyFont="1" applyFill="1" applyBorder="1" applyAlignment="1">
      <alignment horizontal="center" vertical="center"/>
    </xf>
    <xf numFmtId="188" fontId="3" fillId="0" borderId="9" xfId="0" applyNumberFormat="1" applyFont="1" applyFill="1" applyBorder="1" applyAlignment="1">
      <alignment horizontal="center" vertical="center"/>
    </xf>
    <xf numFmtId="188" fontId="1" fillId="0" borderId="0" xfId="0" applyNumberFormat="1" applyFont="1" applyFill="1" applyAlignment="1" applyProtection="1">
      <alignment horizontal="center" vertical="center" wrapText="1"/>
      <protection locked="0"/>
    </xf>
    <xf numFmtId="0" fontId="1" fillId="0" borderId="0" xfId="0" applyFont="1" applyFill="1" applyAlignment="1">
      <alignment/>
    </xf>
    <xf numFmtId="0" fontId="1" fillId="0" borderId="0" xfId="15" applyFont="1" applyAlignment="1" applyProtection="1">
      <alignment vertical="center" wrapText="1"/>
      <protection hidden="1"/>
    </xf>
    <xf numFmtId="0" fontId="1" fillId="0" borderId="9" xfId="0" applyNumberFormat="1" applyFont="1" applyFill="1" applyBorder="1" applyAlignment="1" applyProtection="1">
      <alignment horizontal="center" vertical="center" wrapText="1"/>
      <protection locked="0"/>
    </xf>
    <xf numFmtId="188" fontId="1"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pplyProtection="1">
      <alignment horizontal="center" vertical="center" shrinkToFit="1"/>
      <protection/>
    </xf>
    <xf numFmtId="1"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left" vertical="center" wrapText="1"/>
      <protection/>
    </xf>
    <xf numFmtId="190" fontId="1" fillId="0" borderId="9" xfId="0" applyNumberFormat="1" applyFont="1" applyFill="1" applyBorder="1" applyAlignment="1" applyProtection="1">
      <alignment horizontal="left" vertical="center" wrapText="1"/>
      <protection/>
    </xf>
    <xf numFmtId="0" fontId="1" fillId="0" borderId="0" xfId="0" applyFont="1" applyFill="1" applyAlignment="1">
      <alignment horizontal="center"/>
    </xf>
    <xf numFmtId="0" fontId="10" fillId="0" borderId="0" xfId="0" applyFont="1" applyFill="1" applyAlignment="1" applyProtection="1">
      <alignment vertical="center" wrapText="1"/>
      <protection hidden="1"/>
    </xf>
    <xf numFmtId="0" fontId="10" fillId="0" borderId="0" xfId="0" applyFont="1" applyFill="1" applyAlignment="1" applyProtection="1">
      <alignment horizontal="left" vertical="center" wrapText="1"/>
      <protection hidden="1"/>
    </xf>
    <xf numFmtId="0" fontId="10" fillId="0" borderId="10" xfId="0" applyFont="1" applyFill="1" applyBorder="1" applyAlignment="1" applyProtection="1">
      <alignment vertical="center" wrapText="1"/>
      <protection hidden="1" locked="0"/>
    </xf>
    <xf numFmtId="0" fontId="13" fillId="0" borderId="10" xfId="0" applyFont="1" applyFill="1" applyBorder="1" applyAlignment="1" applyProtection="1">
      <alignment vertical="center" wrapText="1"/>
      <protection hidden="1" locked="0"/>
    </xf>
    <xf numFmtId="0" fontId="10" fillId="0" borderId="9" xfId="0" applyFont="1" applyFill="1" applyBorder="1" applyAlignment="1" applyProtection="1">
      <alignment horizontal="center" vertical="center" wrapText="1"/>
      <protection/>
    </xf>
    <xf numFmtId="0" fontId="13" fillId="0" borderId="9" xfId="0" applyFont="1" applyFill="1" applyBorder="1" applyAlignment="1" applyProtection="1">
      <alignment horizontal="center" vertical="center" wrapText="1"/>
      <protection/>
    </xf>
    <xf numFmtId="0" fontId="13" fillId="0" borderId="9" xfId="0" applyFont="1" applyFill="1" applyBorder="1" applyAlignment="1" applyProtection="1">
      <alignment vertical="center" wrapText="1"/>
      <protection/>
    </xf>
    <xf numFmtId="0" fontId="4" fillId="0" borderId="9" xfId="0" applyFont="1" applyFill="1" applyBorder="1" applyAlignment="1" applyProtection="1">
      <alignment vertical="center" shrinkToFit="1"/>
      <protection/>
    </xf>
    <xf numFmtId="0" fontId="4" fillId="0" borderId="9" xfId="0" applyFont="1" applyFill="1" applyBorder="1" applyAlignment="1" applyProtection="1">
      <alignment horizontal="center" vertical="center" shrinkToFit="1"/>
      <protection/>
    </xf>
    <xf numFmtId="0" fontId="13" fillId="0" borderId="9" xfId="0" applyFont="1" applyFill="1" applyBorder="1" applyAlignment="1" applyProtection="1">
      <alignment vertical="center" wrapText="1" shrinkToFit="1"/>
      <protection/>
    </xf>
    <xf numFmtId="0" fontId="13" fillId="0" borderId="9" xfId="0" applyFont="1" applyFill="1" applyBorder="1" applyAlignment="1" applyProtection="1">
      <alignment vertical="center" wrapText="1"/>
      <protection hidden="1"/>
    </xf>
    <xf numFmtId="0" fontId="13" fillId="0" borderId="9" xfId="0" applyFont="1" applyFill="1" applyBorder="1" applyAlignment="1" applyProtection="1">
      <alignment horizontal="center" vertical="center" shrinkToFit="1"/>
      <protection/>
    </xf>
    <xf numFmtId="0" fontId="13" fillId="0" borderId="9" xfId="0" applyFont="1" applyFill="1" applyBorder="1" applyAlignment="1" applyProtection="1">
      <alignment horizontal="left" vertical="center" wrapText="1"/>
      <protection/>
    </xf>
    <xf numFmtId="0" fontId="10" fillId="0" borderId="0" xfId="0" applyFont="1" applyFill="1" applyAlignment="1" applyProtection="1">
      <alignment vertical="center" wrapText="1"/>
      <protection hidden="1" locked="0"/>
    </xf>
    <xf numFmtId="0" fontId="10" fillId="0" borderId="9" xfId="0" applyFont="1" applyFill="1" applyBorder="1" applyAlignment="1" applyProtection="1">
      <alignment horizontal="left" vertical="center" wrapText="1"/>
      <protection/>
    </xf>
    <xf numFmtId="0" fontId="14" fillId="0" borderId="9" xfId="0" applyFont="1" applyFill="1" applyBorder="1" applyAlignment="1" applyProtection="1">
      <alignment horizontal="center" vertical="center" wrapText="1"/>
      <protection/>
    </xf>
    <xf numFmtId="0" fontId="13" fillId="0" borderId="11" xfId="0" applyFont="1" applyFill="1" applyBorder="1" applyAlignment="1" applyProtection="1">
      <alignment horizontal="left" vertical="center" wrapText="1"/>
      <protection/>
    </xf>
    <xf numFmtId="0" fontId="15" fillId="0" borderId="9" xfId="0" applyFont="1" applyFill="1" applyBorder="1" applyAlignment="1" applyProtection="1">
      <alignment vertical="center" shrinkToFit="1"/>
      <protection/>
    </xf>
    <xf numFmtId="0" fontId="10" fillId="0" borderId="9" xfId="0" applyFont="1" applyFill="1" applyBorder="1" applyAlignment="1" applyProtection="1">
      <alignment vertical="center" wrapText="1"/>
      <protection/>
    </xf>
    <xf numFmtId="0" fontId="13" fillId="0" borderId="11" xfId="0" applyFont="1" applyFill="1" applyBorder="1" applyAlignment="1" applyProtection="1">
      <alignment horizontal="left" vertical="center" wrapText="1"/>
      <protection hidden="1"/>
    </xf>
    <xf numFmtId="0" fontId="4" fillId="0" borderId="9" xfId="0" applyFont="1" applyFill="1" applyBorder="1" applyAlignment="1" applyProtection="1">
      <alignment vertical="center" wrapText="1"/>
      <protection hidden="1"/>
    </xf>
    <xf numFmtId="0" fontId="4" fillId="0" borderId="0" xfId="0" applyFont="1" applyFill="1" applyAlignment="1" applyProtection="1">
      <alignment vertical="center" wrapText="1"/>
      <protection hidden="1"/>
    </xf>
    <xf numFmtId="191" fontId="4" fillId="0" borderId="9" xfId="0" applyNumberFormat="1" applyFont="1" applyFill="1" applyBorder="1" applyAlignment="1" applyProtection="1">
      <alignment vertical="center" shrinkToFit="1"/>
      <protection/>
    </xf>
    <xf numFmtId="0" fontId="13" fillId="0" borderId="11" xfId="0" applyFont="1" applyFill="1" applyBorder="1" applyAlignment="1" applyProtection="1">
      <alignment horizontal="left" vertical="center" shrinkToFit="1"/>
      <protection/>
    </xf>
    <xf numFmtId="0" fontId="13" fillId="0" borderId="12" xfId="0" applyFont="1" applyFill="1" applyBorder="1" applyAlignment="1" applyProtection="1">
      <alignment vertical="center" wrapText="1" shrinkToFit="1"/>
      <protection/>
    </xf>
    <xf numFmtId="191" fontId="4" fillId="0" borderId="9" xfId="0" applyNumberFormat="1" applyFont="1" applyFill="1" applyBorder="1" applyAlignment="1" applyProtection="1">
      <alignment vertical="center" wrapText="1"/>
      <protection hidden="1"/>
    </xf>
    <xf numFmtId="192" fontId="4" fillId="0" borderId="9" xfId="0" applyNumberFormat="1" applyFont="1" applyFill="1" applyBorder="1" applyAlignment="1" applyProtection="1">
      <alignment vertical="center" shrinkToFit="1"/>
      <protection/>
    </xf>
    <xf numFmtId="191" fontId="4" fillId="0" borderId="9" xfId="0" applyNumberFormat="1" applyFont="1" applyFill="1" applyBorder="1" applyAlignment="1" applyProtection="1">
      <alignment horizontal="right" vertical="center" shrinkToFit="1"/>
      <protection/>
    </xf>
    <xf numFmtId="0" fontId="13" fillId="0" borderId="12" xfId="0" applyFont="1" applyFill="1" applyBorder="1" applyAlignment="1" applyProtection="1">
      <alignment vertical="center" shrinkToFit="1"/>
      <protection/>
    </xf>
    <xf numFmtId="0" fontId="15" fillId="0" borderId="9" xfId="0" applyFont="1" applyFill="1" applyBorder="1" applyAlignment="1" applyProtection="1">
      <alignment vertical="center" wrapText="1"/>
      <protection hidden="1"/>
    </xf>
    <xf numFmtId="0" fontId="13" fillId="0" borderId="9" xfId="0" applyFont="1" applyFill="1" applyBorder="1" applyAlignment="1" applyProtection="1">
      <alignment vertical="center" shrinkToFit="1"/>
      <protection/>
    </xf>
    <xf numFmtId="0" fontId="13" fillId="0" borderId="11" xfId="0" applyFont="1" applyFill="1" applyBorder="1" applyAlignment="1" applyProtection="1">
      <alignment horizontal="center" vertical="center" shrinkToFit="1"/>
      <protection/>
    </xf>
    <xf numFmtId="0" fontId="0" fillId="0" borderId="0" xfId="0" applyFill="1" applyAlignment="1">
      <alignment/>
    </xf>
    <xf numFmtId="0" fontId="16" fillId="0" borderId="0" xfId="0" applyNumberFormat="1" applyFont="1" applyFill="1" applyAlignment="1" applyProtection="1">
      <alignment horizontal="centerContinuous"/>
      <protection/>
    </xf>
    <xf numFmtId="0" fontId="0" fillId="0" borderId="0" xfId="0" applyAlignment="1">
      <alignment horizontal="centerContinuous"/>
    </xf>
    <xf numFmtId="0" fontId="0" fillId="0" borderId="0" xfId="0" applyFill="1" applyAlignment="1">
      <alignment horizontal="right" vertical="center"/>
    </xf>
    <xf numFmtId="0" fontId="0" fillId="0" borderId="9" xfId="0" applyFill="1" applyBorder="1" applyAlignment="1">
      <alignment horizontal="center" vertical="center"/>
    </xf>
    <xf numFmtId="49" fontId="0"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protection/>
    </xf>
    <xf numFmtId="0" fontId="16"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0" fillId="0" borderId="0" xfId="0" applyFill="1" applyAlignment="1">
      <alignment horizontal="left" vertical="center"/>
    </xf>
    <xf numFmtId="0" fontId="0" fillId="0" borderId="9" xfId="0" applyNumberFormat="1" applyFon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0" fillId="0" borderId="9" xfId="0" applyNumberFormat="1" applyFont="1" applyFill="1" applyBorder="1" applyAlignment="1" applyProtection="1">
      <alignment horizontal="centerContinuous" vertical="center"/>
      <protection/>
    </xf>
    <xf numFmtId="0" fontId="0" fillId="0"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3" fontId="0" fillId="0" borderId="9"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2" xfId="0" applyFill="1" applyBorder="1" applyAlignment="1">
      <alignment horizontal="center" vertical="center"/>
    </xf>
    <xf numFmtId="0" fontId="0" fillId="0" borderId="12" xfId="0" applyBorder="1" applyAlignment="1">
      <alignment horizontal="center" vertical="center"/>
    </xf>
    <xf numFmtId="49" fontId="0" fillId="0" borderId="11" xfId="0" applyNumberFormat="1" applyFont="1" applyFill="1" applyBorder="1" applyAlignment="1" applyProtection="1">
      <alignment horizontal="left" vertical="center"/>
      <protection/>
    </xf>
    <xf numFmtId="3" fontId="0" fillId="0" borderId="11" xfId="0" applyNumberFormat="1" applyFont="1" applyFill="1" applyBorder="1" applyAlignment="1" applyProtection="1">
      <alignment horizontal="right" vertical="center"/>
      <protection/>
    </xf>
    <xf numFmtId="3" fontId="0" fillId="0" borderId="13" xfId="0" applyNumberFormat="1" applyFont="1" applyFill="1" applyBorder="1" applyAlignment="1" applyProtection="1">
      <alignment horizontal="right" vertical="center"/>
      <protection/>
    </xf>
    <xf numFmtId="0" fontId="0" fillId="0" borderId="9" xfId="0" applyNumberFormat="1" applyFill="1" applyBorder="1" applyAlignment="1" applyProtection="1">
      <alignment horizontal="center" vertical="center" wrapText="1"/>
      <protection/>
    </xf>
    <xf numFmtId="0" fontId="0" fillId="0" borderId="9" xfId="0" applyNumberFormat="1" applyFill="1" applyBorder="1" applyAlignment="1" applyProtection="1">
      <alignment horizontal="left" vertical="center"/>
      <protection/>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4" fontId="0" fillId="0" borderId="9" xfId="0" applyNumberFormat="1" applyFont="1" applyFill="1" applyBorder="1" applyAlignment="1" applyProtection="1">
      <alignment horizontal="left" vertical="center"/>
      <protection/>
    </xf>
    <xf numFmtId="49" fontId="0" fillId="0" borderId="9" xfId="0" applyNumberFormat="1" applyFill="1" applyBorder="1" applyAlignment="1" applyProtection="1">
      <alignment horizontal="left" vertical="center"/>
      <protection/>
    </xf>
    <xf numFmtId="49" fontId="0" fillId="0" borderId="9" xfId="0" applyNumberFormat="1" applyFont="1" applyFill="1" applyBorder="1" applyAlignment="1" applyProtection="1">
      <alignment horizontal="center" vertical="center"/>
      <protection/>
    </xf>
    <xf numFmtId="0" fontId="0" fillId="0" borderId="9" xfId="0" applyFill="1" applyBorder="1" applyAlignment="1">
      <alignment horizontal="left" vertical="center"/>
    </xf>
    <xf numFmtId="0" fontId="16" fillId="0" borderId="0" xfId="0" applyFont="1" applyFill="1" applyAlignment="1">
      <alignment horizontal="centerContinuous" vertical="center"/>
    </xf>
    <xf numFmtId="0" fontId="0" fillId="0" borderId="0" xfId="0" applyFill="1" applyAlignment="1">
      <alignment horizontal="centerContinuous"/>
    </xf>
    <xf numFmtId="0" fontId="0" fillId="0" borderId="9" xfId="0" applyFill="1" applyBorder="1" applyAlignment="1">
      <alignment horizontal="centerContinuous" vertical="center"/>
    </xf>
    <xf numFmtId="0" fontId="0" fillId="0" borderId="14" xfId="0" applyFill="1" applyBorder="1" applyAlignment="1">
      <alignment horizontal="center" vertical="center"/>
    </xf>
    <xf numFmtId="0" fontId="0" fillId="0" borderId="11"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right" vertical="center"/>
      <protection/>
    </xf>
    <xf numFmtId="0" fontId="0" fillId="0" borderId="0" xfId="0" applyAlignment="1">
      <alignment vertical="center"/>
    </xf>
    <xf numFmtId="3" fontId="0" fillId="0" borderId="12" xfId="0" applyNumberFormat="1" applyFont="1" applyFill="1" applyBorder="1" applyAlignment="1" applyProtection="1">
      <alignment horizontal="right" vertical="center"/>
      <protection/>
    </xf>
    <xf numFmtId="4" fontId="0" fillId="0" borderId="13" xfId="0" applyNumberFormat="1" applyFont="1" applyFill="1" applyBorder="1" applyAlignment="1" applyProtection="1">
      <alignment vertical="center"/>
      <protection/>
    </xf>
    <xf numFmtId="49" fontId="0" fillId="0" borderId="11" xfId="0" applyNumberFormat="1" applyFill="1" applyBorder="1" applyAlignment="1" applyProtection="1">
      <alignment horizontal="left" vertical="center"/>
      <protection/>
    </xf>
    <xf numFmtId="3" fontId="0" fillId="0" borderId="14" xfId="0" applyNumberFormat="1" applyFont="1" applyFill="1" applyBorder="1" applyAlignment="1" applyProtection="1">
      <alignment horizontal="right" vertical="center"/>
      <protection/>
    </xf>
    <xf numFmtId="3" fontId="0" fillId="0" borderId="15" xfId="0"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vertical="center"/>
      <protection/>
    </xf>
    <xf numFmtId="0" fontId="0" fillId="0" borderId="11" xfId="0" applyFill="1" applyBorder="1" applyAlignment="1">
      <alignment vertical="center"/>
    </xf>
    <xf numFmtId="4" fontId="0" fillId="0" borderId="11" xfId="0" applyNumberFormat="1" applyFont="1" applyFill="1" applyBorder="1" applyAlignment="1" applyProtection="1">
      <alignment horizontal="left" vertical="center"/>
      <protection/>
    </xf>
    <xf numFmtId="4" fontId="0" fillId="0" borderId="13" xfId="0" applyNumberFormat="1" applyFont="1" applyFill="1" applyBorder="1" applyAlignment="1" applyProtection="1">
      <alignment horizontal="left" vertical="center"/>
      <protection/>
    </xf>
    <xf numFmtId="0" fontId="0" fillId="0" borderId="9" xfId="0" applyNumberForma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11" fillId="0" borderId="0" xfId="0" applyFont="1" applyFill="1" applyAlignment="1" applyProtection="1">
      <alignment horizontal="left" vertical="center" wrapText="1"/>
      <protection hidden="1"/>
    </xf>
    <xf numFmtId="0" fontId="12" fillId="0" borderId="0" xfId="0" applyFont="1" applyFill="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locked="0"/>
    </xf>
    <xf numFmtId="0" fontId="10" fillId="0" borderId="10" xfId="0" applyFont="1" applyFill="1" applyBorder="1" applyAlignment="1" applyProtection="1">
      <alignment horizontal="center" vertical="center" wrapText="1"/>
      <protection hidden="1"/>
    </xf>
    <xf numFmtId="0" fontId="10" fillId="0" borderId="9" xfId="0" applyFont="1" applyFill="1" applyBorder="1" applyAlignment="1" applyProtection="1">
      <alignment horizontal="center" vertical="center" wrapText="1"/>
      <protection/>
    </xf>
    <xf numFmtId="0" fontId="13" fillId="0" borderId="9" xfId="0" applyFont="1" applyFill="1" applyBorder="1" applyAlignment="1" applyProtection="1">
      <alignment horizontal="center" vertical="center" wrapText="1"/>
      <protection/>
    </xf>
    <xf numFmtId="0" fontId="13" fillId="0" borderId="12" xfId="0" applyFont="1" applyFill="1" applyBorder="1" applyAlignment="1" applyProtection="1">
      <alignment horizontal="center" vertical="center" wrapText="1"/>
      <protection/>
    </xf>
    <xf numFmtId="0" fontId="13" fillId="0" borderId="14" xfId="0" applyFont="1" applyFill="1" applyBorder="1" applyAlignment="1" applyProtection="1">
      <alignment horizontal="center" vertical="center" wrapText="1"/>
      <protection/>
    </xf>
    <xf numFmtId="0" fontId="13" fillId="0" borderId="15" xfId="0" applyFont="1" applyFill="1" applyBorder="1" applyAlignment="1" applyProtection="1">
      <alignment horizontal="center" vertical="center" wrapText="1"/>
      <protection/>
    </xf>
    <xf numFmtId="0" fontId="13" fillId="0" borderId="9" xfId="0" applyFont="1" applyFill="1" applyBorder="1" applyAlignment="1" applyProtection="1">
      <alignment horizontal="center" vertical="center" wrapText="1"/>
      <protection hidden="1"/>
    </xf>
    <xf numFmtId="0" fontId="13" fillId="0" borderId="16" xfId="0" applyFont="1" applyFill="1" applyBorder="1" applyAlignment="1" applyProtection="1">
      <alignment horizontal="left" vertical="center" wrapText="1"/>
      <protection/>
    </xf>
    <xf numFmtId="0" fontId="13" fillId="0" borderId="17" xfId="0" applyFont="1" applyFill="1" applyBorder="1" applyAlignment="1" applyProtection="1">
      <alignment horizontal="left" vertical="center" wrapText="1"/>
      <protection/>
    </xf>
    <xf numFmtId="0" fontId="10" fillId="0" borderId="12" xfId="0" applyFont="1" applyFill="1" applyBorder="1" applyAlignment="1" applyProtection="1">
      <alignment horizontal="center" vertical="center" wrapText="1"/>
      <protection hidden="1" locked="0"/>
    </xf>
    <xf numFmtId="0" fontId="10" fillId="0" borderId="14" xfId="0" applyFont="1" applyFill="1" applyBorder="1" applyAlignment="1" applyProtection="1">
      <alignment horizontal="center" vertical="center" wrapText="1"/>
      <protection hidden="1" locked="0"/>
    </xf>
    <xf numFmtId="0" fontId="10" fillId="0" borderId="15" xfId="0" applyFont="1" applyFill="1" applyBorder="1" applyAlignment="1" applyProtection="1">
      <alignment horizontal="center" vertical="center" wrapText="1"/>
      <protection hidden="1" locked="0"/>
    </xf>
    <xf numFmtId="0" fontId="13" fillId="0" borderId="16" xfId="0" applyFont="1" applyFill="1" applyBorder="1" applyAlignment="1" applyProtection="1">
      <alignment horizontal="center" vertical="center" wrapText="1"/>
      <protection/>
    </xf>
    <xf numFmtId="0" fontId="13" fillId="0" borderId="18" xfId="0" applyFont="1" applyFill="1" applyBorder="1" applyAlignment="1" applyProtection="1">
      <alignment horizontal="center" vertical="center" wrapText="1"/>
      <protection/>
    </xf>
    <xf numFmtId="0" fontId="13" fillId="0" borderId="17" xfId="0" applyFont="1" applyFill="1" applyBorder="1" applyAlignment="1" applyProtection="1">
      <alignment horizontal="center" vertical="center" wrapText="1"/>
      <protection/>
    </xf>
    <xf numFmtId="0" fontId="13" fillId="0" borderId="19" xfId="0" applyFont="1" applyFill="1" applyBorder="1" applyAlignment="1" applyProtection="1">
      <alignment horizontal="center" vertical="center" wrapText="1"/>
      <protection/>
    </xf>
    <xf numFmtId="190" fontId="2" fillId="0" borderId="11" xfId="0" applyNumberFormat="1" applyFont="1" applyFill="1" applyBorder="1" applyAlignment="1" applyProtection="1">
      <alignment horizontal="center" vertical="center" wrapText="1"/>
      <protection/>
    </xf>
    <xf numFmtId="190" fontId="2" fillId="0" borderId="13" xfId="0" applyNumberFormat="1" applyFont="1" applyFill="1" applyBorder="1" applyAlignment="1" applyProtection="1">
      <alignment horizontal="center" vertical="center" wrapText="1"/>
      <protection/>
    </xf>
    <xf numFmtId="190" fontId="2" fillId="0" borderId="20" xfId="0" applyNumberFormat="1" applyFont="1" applyFill="1" applyBorder="1" applyAlignment="1" applyProtection="1">
      <alignment horizontal="center" vertical="center" wrapText="1"/>
      <protection/>
    </xf>
    <xf numFmtId="0" fontId="6" fillId="0" borderId="0" xfId="0" applyFont="1" applyFill="1" applyAlignment="1">
      <alignment horizontal="center"/>
    </xf>
    <xf numFmtId="0" fontId="4" fillId="0" borderId="9" xfId="0" applyNumberFormat="1" applyFont="1" applyFill="1" applyBorder="1" applyAlignment="1" applyProtection="1">
      <alignment horizontal="center" vertical="center" wrapText="1"/>
      <protection/>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190" fontId="2" fillId="0" borderId="11" xfId="41" applyNumberFormat="1" applyFont="1" applyFill="1" applyBorder="1" applyAlignment="1" applyProtection="1">
      <alignment horizontal="center" vertical="center" wrapText="1"/>
      <protection/>
    </xf>
    <xf numFmtId="190" fontId="2" fillId="0" borderId="13" xfId="41" applyNumberFormat="1" applyFont="1" applyFill="1" applyBorder="1" applyAlignment="1" applyProtection="1">
      <alignment horizontal="center" vertical="center" wrapText="1"/>
      <protection/>
    </xf>
    <xf numFmtId="190" fontId="2" fillId="0" borderId="20" xfId="41" applyNumberFormat="1" applyFont="1" applyFill="1" applyBorder="1" applyAlignment="1" applyProtection="1">
      <alignment horizontal="center" vertical="center" wrapText="1"/>
      <protection/>
    </xf>
  </cellXfs>
  <cellStyles count="51">
    <cellStyle name="Normal" xfId="0"/>
    <cellStyle name="?鹎%U龡&amp;H?_x0008__x001C__x001C_?_x0007__x0001__x0001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31639;&#32929;4&#24352;&#34920;\&#22435;&#26354;2018&#24180;&#20154;&#21592;&#37096;&#20998;&#24180;&#21021;&#39044;&#31639;\&#22435;&#26354;2018&#24180;&#20154;&#21592;&#37096;&#20998;&#24180;&#21021;&#39044;&#31639;\2018&#24180;&#20154;&#21592;&#37096;&#20998;&#24180;&#21021;&#39044;&#31639;\2018&#24180;&#20154;&#21592;&#37096;&#20998;&#24180;&#21021;&#39044;&#31639;\&#31038;&#20445;&#32929;\&#27531;&#328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工资汇总表"/>
      <sheetName val="行政"/>
      <sheetName val="事业"/>
      <sheetName val="离退休"/>
      <sheetName val="公用经费"/>
      <sheetName val="年初预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5"/>
  <sheetViews>
    <sheetView showGridLines="0" showZeros="0" tabSelected="1" workbookViewId="0" topLeftCell="A16">
      <selection activeCell="A1" sqref="A1:D35"/>
    </sheetView>
  </sheetViews>
  <sheetFormatPr defaultColWidth="9.16015625" defaultRowHeight="12.75" customHeight="1"/>
  <cols>
    <col min="1" max="1" width="25.33203125" style="0" customWidth="1"/>
    <col min="2" max="2" width="25.66015625" style="0" customWidth="1"/>
    <col min="3" max="3" width="29.16015625" style="0" customWidth="1"/>
    <col min="4" max="4" width="23.83203125" style="0" customWidth="1"/>
  </cols>
  <sheetData>
    <row r="1" ht="17.25" customHeight="1">
      <c r="A1" s="113" t="s">
        <v>0</v>
      </c>
    </row>
    <row r="2" spans="1:4" ht="30" customHeight="1">
      <c r="A2" s="84" t="s">
        <v>1</v>
      </c>
      <c r="B2" s="78"/>
      <c r="C2" s="78"/>
      <c r="D2" s="78"/>
    </row>
    <row r="3" spans="1:4" ht="12.75" customHeight="1">
      <c r="A3" s="86" t="s">
        <v>2</v>
      </c>
      <c r="B3" s="77"/>
      <c r="D3" s="93" t="s">
        <v>3</v>
      </c>
    </row>
    <row r="4" spans="1:5" ht="18" customHeight="1">
      <c r="A4" s="123" t="s">
        <v>4</v>
      </c>
      <c r="B4" s="123"/>
      <c r="C4" s="124" t="s">
        <v>5</v>
      </c>
      <c r="D4" s="124"/>
      <c r="E4" s="77"/>
    </row>
    <row r="5" spans="1:5" ht="37.5" customHeight="1">
      <c r="A5" s="99" t="s">
        <v>6</v>
      </c>
      <c r="B5" s="88" t="s">
        <v>7</v>
      </c>
      <c r="C5" s="88" t="s">
        <v>8</v>
      </c>
      <c r="D5" s="101" t="s">
        <v>7</v>
      </c>
      <c r="E5" s="77"/>
    </row>
    <row r="6" spans="1:8" ht="17.25" customHeight="1">
      <c r="A6" s="81" t="s">
        <v>9</v>
      </c>
      <c r="B6" s="94">
        <v>1</v>
      </c>
      <c r="C6" s="81" t="s">
        <v>9</v>
      </c>
      <c r="D6" s="94">
        <v>2</v>
      </c>
      <c r="E6" s="77"/>
      <c r="F6" s="77"/>
      <c r="G6" s="77"/>
      <c r="H6" s="77"/>
    </row>
    <row r="7" spans="1:8" ht="17.25" customHeight="1">
      <c r="A7" s="96" t="s">
        <v>10</v>
      </c>
      <c r="B7" s="114">
        <v>2422015</v>
      </c>
      <c r="C7" s="115" t="s">
        <v>11</v>
      </c>
      <c r="D7" s="114">
        <v>0</v>
      </c>
      <c r="E7" s="77"/>
      <c r="F7" s="77"/>
      <c r="G7" s="77"/>
      <c r="H7" s="77"/>
    </row>
    <row r="8" spans="1:7" ht="17.25" customHeight="1">
      <c r="A8" s="96" t="s">
        <v>12</v>
      </c>
      <c r="B8" s="114">
        <v>2422015</v>
      </c>
      <c r="C8" s="115" t="s">
        <v>13</v>
      </c>
      <c r="D8" s="114">
        <v>0</v>
      </c>
      <c r="E8" s="77"/>
      <c r="F8" s="77"/>
      <c r="G8" s="77"/>
    </row>
    <row r="9" spans="1:8" ht="17.25" customHeight="1">
      <c r="A9" s="116" t="s">
        <v>14</v>
      </c>
      <c r="B9" s="114">
        <v>0</v>
      </c>
      <c r="C9" s="115" t="s">
        <v>15</v>
      </c>
      <c r="D9" s="92">
        <v>0</v>
      </c>
      <c r="E9" s="77"/>
      <c r="F9" s="77"/>
      <c r="G9" s="77"/>
      <c r="H9" s="77"/>
    </row>
    <row r="10" spans="1:7" ht="17.25" customHeight="1">
      <c r="A10" s="96" t="s">
        <v>16</v>
      </c>
      <c r="B10" s="92">
        <v>0</v>
      </c>
      <c r="C10" s="115" t="s">
        <v>17</v>
      </c>
      <c r="D10" s="117">
        <v>0</v>
      </c>
      <c r="E10" s="77"/>
      <c r="F10" s="77"/>
      <c r="G10" s="77"/>
    </row>
    <row r="11" spans="1:8" ht="17.25" customHeight="1">
      <c r="A11" s="82"/>
      <c r="B11" s="118"/>
      <c r="C11" s="119" t="s">
        <v>18</v>
      </c>
      <c r="D11" s="114">
        <v>0</v>
      </c>
      <c r="E11" s="77"/>
      <c r="F11" s="77"/>
      <c r="G11" s="77"/>
      <c r="H11" s="77"/>
    </row>
    <row r="12" spans="1:9" ht="17.25" customHeight="1">
      <c r="A12" s="82"/>
      <c r="B12" s="92"/>
      <c r="C12" s="119" t="s">
        <v>19</v>
      </c>
      <c r="D12" s="114">
        <v>0</v>
      </c>
      <c r="E12" s="77"/>
      <c r="F12" s="77"/>
      <c r="G12" s="77"/>
      <c r="H12" s="77"/>
      <c r="I12" s="77"/>
    </row>
    <row r="13" spans="1:9" ht="17.25" customHeight="1">
      <c r="A13" s="104"/>
      <c r="B13" s="92"/>
      <c r="C13" s="119" t="s">
        <v>20</v>
      </c>
      <c r="D13" s="114">
        <v>0</v>
      </c>
      <c r="E13" s="77"/>
      <c r="F13" s="77"/>
      <c r="G13" s="77"/>
      <c r="H13" s="77"/>
      <c r="I13" s="77"/>
    </row>
    <row r="14" spans="1:9" ht="17.25" customHeight="1">
      <c r="A14" s="104"/>
      <c r="B14" s="92"/>
      <c r="C14" s="119" t="s">
        <v>21</v>
      </c>
      <c r="D14" s="92">
        <v>2422015</v>
      </c>
      <c r="E14" s="77"/>
      <c r="F14" s="77"/>
      <c r="G14" s="77"/>
      <c r="H14" s="77"/>
      <c r="I14" s="77"/>
    </row>
    <row r="15" spans="1:8" ht="17.25" customHeight="1">
      <c r="A15" s="82"/>
      <c r="B15" s="92"/>
      <c r="C15" s="119" t="s">
        <v>22</v>
      </c>
      <c r="D15" s="117">
        <v>0</v>
      </c>
      <c r="E15" s="77"/>
      <c r="F15" s="77"/>
      <c r="G15" s="77"/>
      <c r="H15" s="77"/>
    </row>
    <row r="16" spans="1:8" ht="17.25" customHeight="1">
      <c r="A16" s="105"/>
      <c r="B16" s="92"/>
      <c r="C16" s="119" t="s">
        <v>23</v>
      </c>
      <c r="D16" s="114">
        <v>0</v>
      </c>
      <c r="E16" s="77"/>
      <c r="F16" s="77"/>
      <c r="G16" s="77"/>
      <c r="H16" s="77"/>
    </row>
    <row r="17" spans="1:8" ht="17.25" customHeight="1">
      <c r="A17" s="105"/>
      <c r="B17" s="92"/>
      <c r="C17" s="119" t="s">
        <v>24</v>
      </c>
      <c r="D17" s="114">
        <v>0</v>
      </c>
      <c r="E17" s="77"/>
      <c r="F17" s="77"/>
      <c r="G17" s="77"/>
      <c r="H17" s="77"/>
    </row>
    <row r="18" spans="1:9" ht="17.25" customHeight="1">
      <c r="A18" s="105"/>
      <c r="B18" s="92"/>
      <c r="C18" s="119" t="s">
        <v>25</v>
      </c>
      <c r="D18" s="114">
        <v>0</v>
      </c>
      <c r="E18" s="77"/>
      <c r="F18" s="77"/>
      <c r="G18" s="77"/>
      <c r="H18" s="77"/>
      <c r="I18" s="77"/>
    </row>
    <row r="19" spans="1:9" ht="17.25" customHeight="1">
      <c r="A19" s="105"/>
      <c r="B19" s="92"/>
      <c r="C19" s="119" t="s">
        <v>26</v>
      </c>
      <c r="D19" s="114">
        <v>0</v>
      </c>
      <c r="E19" s="77"/>
      <c r="F19" s="77"/>
      <c r="G19" s="77"/>
      <c r="H19" s="77"/>
      <c r="I19" s="77"/>
    </row>
    <row r="20" spans="1:8" ht="17.25" customHeight="1">
      <c r="A20" s="105"/>
      <c r="B20" s="92"/>
      <c r="C20" s="119" t="s">
        <v>27</v>
      </c>
      <c r="D20" s="114">
        <v>0</v>
      </c>
      <c r="E20" s="77"/>
      <c r="F20" s="77"/>
      <c r="G20" s="77"/>
      <c r="H20" s="77"/>
    </row>
    <row r="21" spans="1:8" ht="17.25" customHeight="1">
      <c r="A21" s="105"/>
      <c r="B21" s="92"/>
      <c r="C21" s="119" t="s">
        <v>28</v>
      </c>
      <c r="D21" s="114">
        <v>0</v>
      </c>
      <c r="E21" s="77"/>
      <c r="F21" s="77"/>
      <c r="G21" s="77"/>
      <c r="H21" s="77"/>
    </row>
    <row r="22" spans="1:8" ht="17.25" customHeight="1">
      <c r="A22" s="105"/>
      <c r="B22" s="92"/>
      <c r="C22" s="119" t="s">
        <v>29</v>
      </c>
      <c r="D22" s="114">
        <v>0</v>
      </c>
      <c r="E22" s="77"/>
      <c r="F22" s="77"/>
      <c r="G22" s="77"/>
      <c r="H22" s="77"/>
    </row>
    <row r="23" spans="1:8" ht="17.25" customHeight="1">
      <c r="A23" s="105"/>
      <c r="B23" s="92"/>
      <c r="C23" s="119" t="s">
        <v>30</v>
      </c>
      <c r="D23" s="114">
        <v>0</v>
      </c>
      <c r="E23" s="77"/>
      <c r="F23" s="77"/>
      <c r="G23" s="77"/>
      <c r="H23" s="77"/>
    </row>
    <row r="24" spans="1:8" ht="17.25" customHeight="1">
      <c r="A24" s="105"/>
      <c r="B24" s="92"/>
      <c r="C24" s="119" t="s">
        <v>31</v>
      </c>
      <c r="D24" s="114">
        <v>0</v>
      </c>
      <c r="E24" s="77"/>
      <c r="F24" s="77"/>
      <c r="G24" s="77"/>
      <c r="H24" s="77"/>
    </row>
    <row r="25" spans="1:8" ht="17.25" customHeight="1">
      <c r="A25" s="105"/>
      <c r="B25" s="92"/>
      <c r="C25" s="119" t="s">
        <v>32</v>
      </c>
      <c r="D25" s="114">
        <v>0</v>
      </c>
      <c r="E25" s="77"/>
      <c r="F25" s="77"/>
      <c r="G25" s="77"/>
      <c r="H25" s="77"/>
    </row>
    <row r="26" spans="1:8" ht="17.25" customHeight="1">
      <c r="A26" s="105"/>
      <c r="B26" s="92"/>
      <c r="C26" s="119" t="s">
        <v>33</v>
      </c>
      <c r="D26" s="114">
        <v>0</v>
      </c>
      <c r="E26" s="77"/>
      <c r="F26" s="77"/>
      <c r="G26" s="77"/>
      <c r="H26" s="77"/>
    </row>
    <row r="27" spans="1:7" ht="17.25" customHeight="1">
      <c r="A27" s="105"/>
      <c r="B27" s="92"/>
      <c r="C27" s="119" t="s">
        <v>34</v>
      </c>
      <c r="D27" s="114">
        <v>0</v>
      </c>
      <c r="E27" s="77"/>
      <c r="F27" s="77"/>
      <c r="G27" s="77"/>
    </row>
    <row r="28" spans="1:7" ht="17.25" customHeight="1">
      <c r="A28" s="105"/>
      <c r="B28" s="92"/>
      <c r="C28" s="120" t="s">
        <v>35</v>
      </c>
      <c r="D28" s="114">
        <v>0</v>
      </c>
      <c r="E28" s="77"/>
      <c r="F28" s="77"/>
      <c r="G28" s="77"/>
    </row>
    <row r="29" spans="1:7" ht="17.25" customHeight="1">
      <c r="A29" s="105"/>
      <c r="B29" s="92"/>
      <c r="C29" s="119" t="s">
        <v>36</v>
      </c>
      <c r="D29" s="114">
        <v>0</v>
      </c>
      <c r="E29" s="77"/>
      <c r="F29" s="77"/>
      <c r="G29" s="77"/>
    </row>
    <row r="30" spans="1:6" ht="17.25" customHeight="1">
      <c r="A30" s="105"/>
      <c r="B30" s="92"/>
      <c r="C30" s="119" t="s">
        <v>37</v>
      </c>
      <c r="D30" s="114">
        <v>0</v>
      </c>
      <c r="E30" s="77"/>
      <c r="F30" s="77"/>
    </row>
    <row r="31" spans="1:6" ht="17.25" customHeight="1">
      <c r="A31" s="105"/>
      <c r="B31" s="92"/>
      <c r="C31" s="119" t="s">
        <v>38</v>
      </c>
      <c r="D31" s="114">
        <v>0</v>
      </c>
      <c r="E31" s="77"/>
      <c r="F31" s="77"/>
    </row>
    <row r="32" spans="1:6" ht="17.25" customHeight="1">
      <c r="A32" s="105"/>
      <c r="B32" s="92"/>
      <c r="C32" s="119" t="s">
        <v>39</v>
      </c>
      <c r="D32" s="114">
        <v>0</v>
      </c>
      <c r="E32" s="77"/>
      <c r="F32" s="77"/>
    </row>
    <row r="33" spans="1:5" ht="17.25" customHeight="1">
      <c r="A33" s="105"/>
      <c r="B33" s="92"/>
      <c r="C33" s="120" t="s">
        <v>40</v>
      </c>
      <c r="D33" s="114">
        <v>0</v>
      </c>
      <c r="E33" s="77"/>
    </row>
    <row r="34" spans="1:5" ht="17.25" customHeight="1">
      <c r="A34" s="105"/>
      <c r="B34" s="114"/>
      <c r="C34" s="120" t="s">
        <v>41</v>
      </c>
      <c r="D34" s="114">
        <v>0</v>
      </c>
      <c r="E34" s="77"/>
    </row>
    <row r="35" spans="1:5" ht="17.25" customHeight="1">
      <c r="A35" s="121" t="s">
        <v>42</v>
      </c>
      <c r="B35" s="92">
        <f>SUM(B8:B34)</f>
        <v>2422015</v>
      </c>
      <c r="C35" s="122" t="s">
        <v>43</v>
      </c>
      <c r="D35" s="92">
        <v>2422015</v>
      </c>
      <c r="E35" s="77"/>
    </row>
  </sheetData>
  <sheetProtection/>
  <mergeCells count="2">
    <mergeCell ref="A4:B4"/>
    <mergeCell ref="C4:D4"/>
  </mergeCells>
  <printOptions horizontalCentered="1" verticalCentered="1"/>
  <pageMargins left="0.59" right="0.59" top="0.59" bottom="0.59" header="0.5" footer="0.5"/>
  <pageSetup horizontalDpi="1200" verticalDpi="1200" orientation="portrait" paperSize="9"/>
</worksheet>
</file>

<file path=xl/worksheets/sheet10.xml><?xml version="1.0" encoding="utf-8"?>
<worksheet xmlns="http://schemas.openxmlformats.org/spreadsheetml/2006/main" xmlns:r="http://schemas.openxmlformats.org/officeDocument/2006/relationships">
  <dimension ref="B1:U41"/>
  <sheetViews>
    <sheetView zoomScaleSheetLayoutView="100" workbookViewId="0" topLeftCell="A1">
      <selection activeCell="L13" sqref="L13"/>
    </sheetView>
  </sheetViews>
  <sheetFormatPr defaultColWidth="12" defaultRowHeight="15" customHeight="1"/>
  <cols>
    <col min="1" max="1" width="5" style="45" customWidth="1"/>
    <col min="2" max="2" width="6.16015625" style="45" customWidth="1"/>
    <col min="3" max="3" width="30.16015625" style="45" customWidth="1"/>
    <col min="4" max="4" width="6.83203125" style="45" customWidth="1"/>
    <col min="5" max="6" width="6.66015625" style="45" customWidth="1"/>
    <col min="7" max="7" width="6.83203125" style="45" customWidth="1"/>
    <col min="8" max="8" width="6.33203125" style="45" customWidth="1"/>
    <col min="9" max="9" width="7.16015625" style="45" customWidth="1"/>
    <col min="10" max="10" width="13.66015625" style="45" customWidth="1"/>
    <col min="11" max="11" width="27.66015625" style="46" customWidth="1"/>
    <col min="12" max="12" width="11.16015625" style="45" customWidth="1"/>
    <col min="13" max="13" width="11.5" style="45" customWidth="1"/>
    <col min="14" max="14" width="12.83203125" style="45" customWidth="1"/>
    <col min="15" max="15" width="11.83203125" style="45" customWidth="1"/>
    <col min="16" max="16" width="9.83203125" style="45" customWidth="1"/>
    <col min="17" max="17" width="10.83203125" style="45" customWidth="1"/>
    <col min="18" max="18" width="9.33203125" style="45" customWidth="1"/>
    <col min="19" max="19" width="13.83203125" style="45" customWidth="1"/>
    <col min="20" max="20" width="9.66015625" style="45" customWidth="1"/>
    <col min="21" max="21" width="14.5" style="45" customWidth="1"/>
    <col min="22" max="255" width="12" style="45" customWidth="1"/>
    <col min="256" max="16384" width="12" style="45" customWidth="1"/>
  </cols>
  <sheetData>
    <row r="1" spans="2:3" ht="12" customHeight="1">
      <c r="B1" s="130" t="s">
        <v>118</v>
      </c>
      <c r="C1" s="130"/>
    </row>
    <row r="2" spans="2:21" ht="24" customHeight="1">
      <c r="B2" s="131" t="s">
        <v>119</v>
      </c>
      <c r="C2" s="131"/>
      <c r="D2" s="131"/>
      <c r="E2" s="131"/>
      <c r="F2" s="131"/>
      <c r="G2" s="131"/>
      <c r="H2" s="131"/>
      <c r="I2" s="131"/>
      <c r="J2" s="131"/>
      <c r="K2" s="131"/>
      <c r="L2" s="131"/>
      <c r="M2" s="131"/>
      <c r="N2" s="131"/>
      <c r="O2" s="131"/>
      <c r="P2" s="131"/>
      <c r="Q2" s="131"/>
      <c r="R2" s="131"/>
      <c r="S2" s="131"/>
      <c r="T2" s="131"/>
      <c r="U2" s="131"/>
    </row>
    <row r="3" spans="2:21" ht="15" customHeight="1">
      <c r="B3" s="47"/>
      <c r="C3" s="48" t="s">
        <v>120</v>
      </c>
      <c r="D3" s="132"/>
      <c r="E3" s="132"/>
      <c r="F3" s="132"/>
      <c r="G3" s="132"/>
      <c r="H3" s="132"/>
      <c r="I3" s="58"/>
      <c r="S3" s="133" t="s">
        <v>121</v>
      </c>
      <c r="T3" s="133"/>
      <c r="U3" s="133"/>
    </row>
    <row r="4" spans="2:21" ht="16.5" customHeight="1">
      <c r="B4" s="134" t="s">
        <v>122</v>
      </c>
      <c r="C4" s="134"/>
      <c r="D4" s="134"/>
      <c r="E4" s="134"/>
      <c r="F4" s="134"/>
      <c r="G4" s="134"/>
      <c r="H4" s="134"/>
      <c r="I4" s="134"/>
      <c r="J4" s="134"/>
      <c r="K4" s="59"/>
      <c r="L4" s="135"/>
      <c r="M4" s="135"/>
      <c r="N4" s="135"/>
      <c r="O4" s="135"/>
      <c r="P4" s="135"/>
      <c r="Q4" s="135"/>
      <c r="R4" s="135"/>
      <c r="S4" s="135"/>
      <c r="T4" s="135"/>
      <c r="U4" s="139" t="s">
        <v>123</v>
      </c>
    </row>
    <row r="5" spans="2:21" ht="15" customHeight="1">
      <c r="B5" s="145" t="s">
        <v>124</v>
      </c>
      <c r="C5" s="146"/>
      <c r="D5" s="134" t="s">
        <v>125</v>
      </c>
      <c r="E5" s="135" t="s">
        <v>126</v>
      </c>
      <c r="F5" s="134"/>
      <c r="G5" s="134"/>
      <c r="H5" s="134" t="s">
        <v>127</v>
      </c>
      <c r="I5" s="134" t="s">
        <v>128</v>
      </c>
      <c r="J5" s="134" t="s">
        <v>129</v>
      </c>
      <c r="K5" s="140" t="s">
        <v>130</v>
      </c>
      <c r="L5" s="135" t="s">
        <v>131</v>
      </c>
      <c r="M5" s="135"/>
      <c r="N5" s="135"/>
      <c r="O5" s="135" t="s">
        <v>132</v>
      </c>
      <c r="P5" s="135"/>
      <c r="Q5" s="135" t="s">
        <v>133</v>
      </c>
      <c r="R5" s="135"/>
      <c r="S5" s="135" t="s">
        <v>70</v>
      </c>
      <c r="T5" s="135"/>
      <c r="U5" s="139"/>
    </row>
    <row r="6" spans="2:21" ht="27.75" customHeight="1">
      <c r="B6" s="147"/>
      <c r="C6" s="148"/>
      <c r="D6" s="134"/>
      <c r="E6" s="49" t="s">
        <v>134</v>
      </c>
      <c r="F6" s="49" t="s">
        <v>135</v>
      </c>
      <c r="G6" s="49" t="s">
        <v>105</v>
      </c>
      <c r="H6" s="134"/>
      <c r="I6" s="134"/>
      <c r="J6" s="134"/>
      <c r="K6" s="141"/>
      <c r="L6" s="50" t="s">
        <v>136</v>
      </c>
      <c r="M6" s="60" t="s">
        <v>137</v>
      </c>
      <c r="N6" s="50" t="s">
        <v>138</v>
      </c>
      <c r="O6" s="50" t="s">
        <v>139</v>
      </c>
      <c r="P6" s="50" t="s">
        <v>140</v>
      </c>
      <c r="Q6" s="50" t="s">
        <v>139</v>
      </c>
      <c r="R6" s="50" t="s">
        <v>140</v>
      </c>
      <c r="S6" s="50" t="s">
        <v>141</v>
      </c>
      <c r="T6" s="50" t="s">
        <v>140</v>
      </c>
      <c r="U6" s="139"/>
    </row>
    <row r="7" spans="2:21" ht="16.5" customHeight="1">
      <c r="B7" s="135" t="s">
        <v>142</v>
      </c>
      <c r="C7" s="51" t="s">
        <v>143</v>
      </c>
      <c r="D7" s="52">
        <f>'[1]工资汇总表'!C9</f>
        <v>0</v>
      </c>
      <c r="E7" s="52">
        <f>'[1]工资汇总表'!C14</f>
        <v>23</v>
      </c>
      <c r="F7" s="52"/>
      <c r="G7" s="52">
        <f aca="true" t="shared" si="0" ref="G7:G13">SUM(E7:F7)</f>
        <v>23</v>
      </c>
      <c r="H7" s="52">
        <f aca="true" t="shared" si="1" ref="H7:H13">D7+G7</f>
        <v>23</v>
      </c>
      <c r="I7" s="52">
        <f>'[1]公用经费'!C6</f>
        <v>0</v>
      </c>
      <c r="J7" s="52">
        <f aca="true" t="shared" si="2" ref="J7:J13">H7+I7</f>
        <v>23</v>
      </c>
      <c r="K7" s="61" t="s">
        <v>144</v>
      </c>
      <c r="L7" s="62"/>
      <c r="M7" s="62"/>
      <c r="N7" s="63"/>
      <c r="O7" s="52">
        <f aca="true" t="shared" si="3" ref="O7:T7">SUM(O8:O17)</f>
        <v>1404727</v>
      </c>
      <c r="P7" s="52">
        <f t="shared" si="3"/>
        <v>0</v>
      </c>
      <c r="Q7" s="52">
        <f t="shared" si="3"/>
        <v>0</v>
      </c>
      <c r="R7" s="52">
        <f t="shared" si="3"/>
        <v>0</v>
      </c>
      <c r="S7" s="52">
        <f t="shared" si="3"/>
        <v>1404727</v>
      </c>
      <c r="T7" s="52">
        <f t="shared" si="3"/>
        <v>0</v>
      </c>
      <c r="U7" s="142" t="s">
        <v>145</v>
      </c>
    </row>
    <row r="8" spans="2:21" ht="16.5" customHeight="1">
      <c r="B8" s="135"/>
      <c r="C8" s="51" t="s">
        <v>146</v>
      </c>
      <c r="D8" s="52">
        <f>'[1]工资汇总表'!C10</f>
        <v>0</v>
      </c>
      <c r="E8" s="52">
        <f>'[1]工资汇总表'!C15</f>
        <v>0</v>
      </c>
      <c r="F8" s="52"/>
      <c r="G8" s="52">
        <f t="shared" si="0"/>
        <v>0</v>
      </c>
      <c r="H8" s="52">
        <f t="shared" si="1"/>
        <v>0</v>
      </c>
      <c r="I8" s="52"/>
      <c r="J8" s="52">
        <f t="shared" si="2"/>
        <v>0</v>
      </c>
      <c r="K8" s="61" t="s">
        <v>147</v>
      </c>
      <c r="L8" s="52">
        <f>'[1]工资汇总表'!K9+'[1]工资汇总表'!K14</f>
        <v>60203</v>
      </c>
      <c r="M8" s="52">
        <f>'[1]公用经费'!H6</f>
        <v>0</v>
      </c>
      <c r="N8" s="51" t="s">
        <v>148</v>
      </c>
      <c r="O8" s="52">
        <f>L8*12</f>
        <v>722436</v>
      </c>
      <c r="P8" s="52"/>
      <c r="Q8" s="52">
        <f>M8</f>
        <v>0</v>
      </c>
      <c r="R8" s="52"/>
      <c r="S8" s="52">
        <f aca="true" t="shared" si="4" ref="S8:S17">O8+Q8</f>
        <v>722436</v>
      </c>
      <c r="T8" s="52">
        <f aca="true" t="shared" si="5" ref="T8:T15">P8+R8</f>
        <v>0</v>
      </c>
      <c r="U8" s="143"/>
    </row>
    <row r="9" spans="2:21" ht="16.5" customHeight="1">
      <c r="B9" s="135"/>
      <c r="C9" s="51" t="s">
        <v>149</v>
      </c>
      <c r="D9" s="52"/>
      <c r="E9" s="52"/>
      <c r="F9" s="52"/>
      <c r="G9" s="52">
        <f t="shared" si="0"/>
        <v>0</v>
      </c>
      <c r="H9" s="52">
        <f t="shared" si="1"/>
        <v>0</v>
      </c>
      <c r="I9" s="52"/>
      <c r="J9" s="52">
        <f t="shared" si="2"/>
        <v>0</v>
      </c>
      <c r="K9" s="61" t="s">
        <v>150</v>
      </c>
      <c r="L9" s="52">
        <f>'[1]工资汇总表'!V9+'[1]工资汇总表'!V14-'[1]工资汇总表'!X14-'[1]工资汇总表'!Y14</f>
        <v>44794</v>
      </c>
      <c r="M9" s="52"/>
      <c r="N9" s="51" t="s">
        <v>148</v>
      </c>
      <c r="O9" s="52">
        <f>L9*12</f>
        <v>537528</v>
      </c>
      <c r="P9" s="52"/>
      <c r="Q9" s="52"/>
      <c r="R9" s="52"/>
      <c r="S9" s="52">
        <f t="shared" si="4"/>
        <v>537528</v>
      </c>
      <c r="T9" s="52">
        <f t="shared" si="5"/>
        <v>0</v>
      </c>
      <c r="U9" s="143"/>
    </row>
    <row r="10" spans="2:21" ht="16.5" customHeight="1">
      <c r="B10" s="135"/>
      <c r="C10" s="51" t="s">
        <v>151</v>
      </c>
      <c r="D10" s="52">
        <f>'[1]工资汇总表'!C11</f>
        <v>0</v>
      </c>
      <c r="E10" s="52">
        <f>'[1]工资汇总表'!C16</f>
        <v>0</v>
      </c>
      <c r="F10" s="52"/>
      <c r="G10" s="52">
        <f t="shared" si="0"/>
        <v>0</v>
      </c>
      <c r="H10" s="52">
        <f t="shared" si="1"/>
        <v>0</v>
      </c>
      <c r="I10" s="52"/>
      <c r="J10" s="52">
        <f t="shared" si="2"/>
        <v>0</v>
      </c>
      <c r="K10" s="61" t="s">
        <v>152</v>
      </c>
      <c r="L10" s="52">
        <f>'[1]工资汇总表'!BA9+'[1]工资汇总表'!BA14</f>
        <v>60203</v>
      </c>
      <c r="M10" s="52"/>
      <c r="N10" s="51" t="s">
        <v>153</v>
      </c>
      <c r="O10" s="52">
        <f aca="true" t="shared" si="6" ref="O10:O16">L10</f>
        <v>60203</v>
      </c>
      <c r="P10" s="52"/>
      <c r="Q10" s="52"/>
      <c r="R10" s="52"/>
      <c r="S10" s="52">
        <f t="shared" si="4"/>
        <v>60203</v>
      </c>
      <c r="T10" s="52">
        <f t="shared" si="5"/>
        <v>0</v>
      </c>
      <c r="U10" s="143"/>
    </row>
    <row r="11" spans="2:21" ht="16.5" customHeight="1">
      <c r="B11" s="135"/>
      <c r="C11" s="51" t="s">
        <v>154</v>
      </c>
      <c r="D11" s="52"/>
      <c r="E11" s="52">
        <f>'[1]工资汇总表'!C17</f>
        <v>0</v>
      </c>
      <c r="F11" s="52"/>
      <c r="G11" s="52">
        <f t="shared" si="0"/>
        <v>0</v>
      </c>
      <c r="H11" s="52">
        <f t="shared" si="1"/>
        <v>0</v>
      </c>
      <c r="I11" s="52"/>
      <c r="J11" s="52">
        <f t="shared" si="2"/>
        <v>0</v>
      </c>
      <c r="K11" s="64" t="s">
        <v>155</v>
      </c>
      <c r="L11" s="65">
        <f>'[1]工资汇总表'!X14+'[1]工资汇总表'!Y14</f>
        <v>0</v>
      </c>
      <c r="M11" s="66"/>
      <c r="N11" s="51" t="s">
        <v>148</v>
      </c>
      <c r="O11" s="66">
        <f>L11*12</f>
        <v>0</v>
      </c>
      <c r="P11" s="52"/>
      <c r="Q11" s="52"/>
      <c r="R11" s="52"/>
      <c r="S11" s="52">
        <f t="shared" si="4"/>
        <v>0</v>
      </c>
      <c r="T11" s="52">
        <f t="shared" si="5"/>
        <v>0</v>
      </c>
      <c r="U11" s="143"/>
    </row>
    <row r="12" spans="2:21" ht="16.5" customHeight="1">
      <c r="B12" s="135"/>
      <c r="C12" s="51" t="s">
        <v>156</v>
      </c>
      <c r="D12" s="52"/>
      <c r="E12" s="52">
        <f>'[1]工资汇总表'!C18</f>
        <v>0</v>
      </c>
      <c r="F12" s="52"/>
      <c r="G12" s="52">
        <f t="shared" si="0"/>
        <v>0</v>
      </c>
      <c r="H12" s="52">
        <f t="shared" si="1"/>
        <v>0</v>
      </c>
      <c r="I12" s="52"/>
      <c r="J12" s="52">
        <f t="shared" si="2"/>
        <v>0</v>
      </c>
      <c r="K12" s="61" t="s">
        <v>157</v>
      </c>
      <c r="L12" s="52">
        <f>'[1]公用经费'!P6</f>
        <v>0</v>
      </c>
      <c r="M12" s="52"/>
      <c r="N12" s="51" t="s">
        <v>153</v>
      </c>
      <c r="O12" s="67">
        <v>0</v>
      </c>
      <c r="P12" s="52"/>
      <c r="Q12" s="52"/>
      <c r="R12" s="52"/>
      <c r="S12" s="52">
        <f t="shared" si="4"/>
        <v>0</v>
      </c>
      <c r="T12" s="52">
        <f t="shared" si="5"/>
        <v>0</v>
      </c>
      <c r="U12" s="143"/>
    </row>
    <row r="13" spans="2:21" ht="16.5" customHeight="1">
      <c r="B13" s="135"/>
      <c r="C13" s="51" t="s">
        <v>158</v>
      </c>
      <c r="D13" s="52"/>
      <c r="E13" s="52">
        <f>'[1]工资汇总表'!C19</f>
        <v>0</v>
      </c>
      <c r="F13" s="52"/>
      <c r="G13" s="52">
        <f t="shared" si="0"/>
        <v>0</v>
      </c>
      <c r="H13" s="52">
        <f t="shared" si="1"/>
        <v>0</v>
      </c>
      <c r="I13" s="52"/>
      <c r="J13" s="52">
        <f t="shared" si="2"/>
        <v>0</v>
      </c>
      <c r="K13" s="61" t="s">
        <v>159</v>
      </c>
      <c r="L13" s="52">
        <f>'[1]工资汇总表'!AD10+'[1]工资汇总表'!AD15</f>
        <v>0</v>
      </c>
      <c r="M13" s="52"/>
      <c r="N13" s="51" t="s">
        <v>148</v>
      </c>
      <c r="O13" s="52">
        <f>L13*12</f>
        <v>0</v>
      </c>
      <c r="P13" s="52"/>
      <c r="Q13" s="52"/>
      <c r="R13" s="52"/>
      <c r="S13" s="52">
        <f t="shared" si="4"/>
        <v>0</v>
      </c>
      <c r="T13" s="52">
        <f t="shared" si="5"/>
        <v>0</v>
      </c>
      <c r="U13" s="143"/>
    </row>
    <row r="14" spans="2:21" ht="16.5" customHeight="1">
      <c r="B14" s="135"/>
      <c r="C14" s="51" t="s">
        <v>160</v>
      </c>
      <c r="D14" s="52">
        <f>SUM(D15:D19)</f>
        <v>0</v>
      </c>
      <c r="E14" s="52">
        <f>SUM(E15:E19)</f>
        <v>0</v>
      </c>
      <c r="F14" s="52">
        <f>SUM(F15:F19)</f>
        <v>0</v>
      </c>
      <c r="G14" s="52">
        <f>SUM(G15:G19)</f>
        <v>0</v>
      </c>
      <c r="H14" s="52">
        <f>SUM(H15:H19)</f>
        <v>0</v>
      </c>
      <c r="I14" s="52">
        <f>'[1]公用经费'!D6</f>
        <v>0</v>
      </c>
      <c r="J14" s="52">
        <f>SUM(J15:J19)</f>
        <v>0</v>
      </c>
      <c r="K14" s="61" t="s">
        <v>161</v>
      </c>
      <c r="L14" s="52">
        <f>'[1]公用经费'!N6</f>
        <v>0</v>
      </c>
      <c r="M14" s="52"/>
      <c r="N14" s="51" t="s">
        <v>153</v>
      </c>
      <c r="O14" s="52">
        <f t="shared" si="6"/>
        <v>0</v>
      </c>
      <c r="P14" s="52"/>
      <c r="Q14" s="52"/>
      <c r="R14" s="52"/>
      <c r="S14" s="52">
        <f t="shared" si="4"/>
        <v>0</v>
      </c>
      <c r="T14" s="52">
        <f t="shared" si="5"/>
        <v>0</v>
      </c>
      <c r="U14" s="143"/>
    </row>
    <row r="15" spans="2:21" ht="16.5" customHeight="1">
      <c r="B15" s="135"/>
      <c r="C15" s="51" t="s">
        <v>162</v>
      </c>
      <c r="D15" s="52">
        <f>'[1]工资汇总表'!C21</f>
        <v>0</v>
      </c>
      <c r="E15" s="52"/>
      <c r="F15" s="52"/>
      <c r="G15" s="52">
        <f aca="true" t="shared" si="7" ref="G15:G22">SUM(E15:F15)</f>
        <v>0</v>
      </c>
      <c r="H15" s="52">
        <f aca="true" t="shared" si="8" ref="H15:H22">D15+G15</f>
        <v>0</v>
      </c>
      <c r="I15" s="52"/>
      <c r="J15" s="52">
        <f aca="true" t="shared" si="9" ref="J15:J22">H15+I15</f>
        <v>0</v>
      </c>
      <c r="K15" s="61" t="s">
        <v>163</v>
      </c>
      <c r="L15" s="52">
        <f>'[1]公用经费'!AG6</f>
        <v>0</v>
      </c>
      <c r="M15" s="52"/>
      <c r="N15" s="51" t="s">
        <v>153</v>
      </c>
      <c r="O15" s="67">
        <f t="shared" si="6"/>
        <v>0</v>
      </c>
      <c r="P15" s="52"/>
      <c r="Q15" s="52"/>
      <c r="R15" s="52"/>
      <c r="S15" s="52">
        <f t="shared" si="4"/>
        <v>0</v>
      </c>
      <c r="T15" s="52">
        <f t="shared" si="5"/>
        <v>0</v>
      </c>
      <c r="U15" s="143"/>
    </row>
    <row r="16" spans="2:21" ht="16.5" customHeight="1">
      <c r="B16" s="135"/>
      <c r="C16" s="51"/>
      <c r="D16" s="52"/>
      <c r="E16" s="52"/>
      <c r="F16" s="52"/>
      <c r="G16" s="52"/>
      <c r="H16" s="52"/>
      <c r="I16" s="52"/>
      <c r="J16" s="52"/>
      <c r="K16" s="61" t="s">
        <v>164</v>
      </c>
      <c r="L16" s="52">
        <f>'[1]工资汇总表'!AY6</f>
        <v>84560</v>
      </c>
      <c r="M16" s="52"/>
      <c r="N16" s="51" t="s">
        <v>153</v>
      </c>
      <c r="O16" s="67">
        <f t="shared" si="6"/>
        <v>84560</v>
      </c>
      <c r="P16" s="52"/>
      <c r="Q16" s="52"/>
      <c r="R16" s="52"/>
      <c r="S16" s="52">
        <f t="shared" si="4"/>
        <v>84560</v>
      </c>
      <c r="T16" s="52"/>
      <c r="U16" s="143"/>
    </row>
    <row r="17" spans="2:21" ht="16.5" customHeight="1">
      <c r="B17" s="135"/>
      <c r="C17" s="51" t="s">
        <v>165</v>
      </c>
      <c r="D17" s="52">
        <f>'[1]工资汇总表'!C22</f>
        <v>0</v>
      </c>
      <c r="E17" s="52"/>
      <c r="F17" s="52"/>
      <c r="G17" s="52">
        <f t="shared" si="7"/>
        <v>0</v>
      </c>
      <c r="H17" s="52">
        <f t="shared" si="8"/>
        <v>0</v>
      </c>
      <c r="I17" s="52"/>
      <c r="J17" s="52">
        <f t="shared" si="9"/>
        <v>0</v>
      </c>
      <c r="K17" s="61" t="s">
        <v>166</v>
      </c>
      <c r="L17" s="52"/>
      <c r="M17" s="52"/>
      <c r="N17" s="51"/>
      <c r="O17" s="67"/>
      <c r="P17" s="52"/>
      <c r="Q17" s="52"/>
      <c r="R17" s="52"/>
      <c r="S17" s="52">
        <f t="shared" si="4"/>
        <v>0</v>
      </c>
      <c r="T17" s="52">
        <f aca="true" t="shared" si="10" ref="T17:T27">P17+R17</f>
        <v>0</v>
      </c>
      <c r="U17" s="143"/>
    </row>
    <row r="18" spans="2:21" ht="16.5" customHeight="1">
      <c r="B18" s="135"/>
      <c r="C18" s="51" t="s">
        <v>167</v>
      </c>
      <c r="D18" s="52"/>
      <c r="E18" s="52">
        <f>'[1]工资汇总表'!C23</f>
        <v>0</v>
      </c>
      <c r="F18" s="52"/>
      <c r="G18" s="52">
        <f t="shared" si="7"/>
        <v>0</v>
      </c>
      <c r="H18" s="52">
        <f t="shared" si="8"/>
        <v>0</v>
      </c>
      <c r="I18" s="52"/>
      <c r="J18" s="52">
        <f t="shared" si="9"/>
        <v>0</v>
      </c>
      <c r="K18" s="68" t="s">
        <v>168</v>
      </c>
      <c r="L18" s="52"/>
      <c r="M18" s="52"/>
      <c r="N18" s="51"/>
      <c r="O18" s="67">
        <f>SUM(O19:O28)</f>
        <v>0</v>
      </c>
      <c r="P18" s="52">
        <f>SUM(P19:P27)</f>
        <v>0</v>
      </c>
      <c r="Q18" s="52">
        <f>SUM(Q19:Q27)</f>
        <v>0</v>
      </c>
      <c r="R18" s="52">
        <f>SUM(R19:R27)</f>
        <v>0</v>
      </c>
      <c r="S18" s="52">
        <f>SUM(S19:S28)</f>
        <v>0</v>
      </c>
      <c r="T18" s="52">
        <f>SUM(T19:T27)</f>
        <v>0</v>
      </c>
      <c r="U18" s="143"/>
    </row>
    <row r="19" spans="2:21" ht="16.5" customHeight="1">
      <c r="B19" s="135"/>
      <c r="C19" s="51" t="s">
        <v>169</v>
      </c>
      <c r="D19" s="52"/>
      <c r="E19" s="52">
        <f>'[1]工资汇总表'!C24</f>
        <v>0</v>
      </c>
      <c r="F19" s="52"/>
      <c r="G19" s="52">
        <f t="shared" si="7"/>
        <v>0</v>
      </c>
      <c r="H19" s="52">
        <f t="shared" si="8"/>
        <v>0</v>
      </c>
      <c r="I19" s="52"/>
      <c r="J19" s="52">
        <f t="shared" si="9"/>
        <v>0</v>
      </c>
      <c r="K19" s="61" t="s">
        <v>170</v>
      </c>
      <c r="L19" s="52">
        <f>'[1]工资汇总表'!AF21+'[1]工资汇总表'!V21+'[1]工资汇总表'!K21+'[1]工资汇总表'!K23+'[1]工资汇总表'!V23+'[1]工资汇总表'!AF23</f>
        <v>0</v>
      </c>
      <c r="M19" s="52"/>
      <c r="N19" s="51" t="s">
        <v>148</v>
      </c>
      <c r="O19" s="67">
        <f aca="true" t="shared" si="11" ref="O19:O24">L19*12</f>
        <v>0</v>
      </c>
      <c r="P19" s="52"/>
      <c r="Q19" s="52"/>
      <c r="R19" s="52"/>
      <c r="S19" s="52">
        <f aca="true" t="shared" si="12" ref="S19:S27">O19+Q19</f>
        <v>0</v>
      </c>
      <c r="T19" s="52">
        <f t="shared" si="10"/>
        <v>0</v>
      </c>
      <c r="U19" s="143"/>
    </row>
    <row r="20" spans="2:21" ht="16.5" customHeight="1">
      <c r="B20" s="135"/>
      <c r="C20" s="51" t="s">
        <v>171</v>
      </c>
      <c r="D20" s="52">
        <v>0</v>
      </c>
      <c r="E20" s="52"/>
      <c r="F20" s="52"/>
      <c r="G20" s="52">
        <f t="shared" si="7"/>
        <v>0</v>
      </c>
      <c r="H20" s="52">
        <f t="shared" si="8"/>
        <v>0</v>
      </c>
      <c r="I20" s="52"/>
      <c r="J20" s="52">
        <f t="shared" si="9"/>
        <v>0</v>
      </c>
      <c r="K20" s="61" t="s">
        <v>172</v>
      </c>
      <c r="L20" s="52">
        <f>'[1]工资汇总表'!K22+'[1]工资汇总表'!V22+'[1]工资汇总表'!AF22+'[1]工资汇总表'!K24+'[1]工资汇总表'!V24+'[1]工资汇总表'!AF24</f>
        <v>0</v>
      </c>
      <c r="M20" s="52"/>
      <c r="N20" s="51" t="s">
        <v>148</v>
      </c>
      <c r="O20" s="67">
        <f t="shared" si="11"/>
        <v>0</v>
      </c>
      <c r="P20" s="52"/>
      <c r="Q20" s="52"/>
      <c r="R20" s="52"/>
      <c r="S20" s="52">
        <f t="shared" si="12"/>
        <v>0</v>
      </c>
      <c r="T20" s="52">
        <f t="shared" si="10"/>
        <v>0</v>
      </c>
      <c r="U20" s="143"/>
    </row>
    <row r="21" spans="2:21" ht="16.5" customHeight="1">
      <c r="B21" s="135"/>
      <c r="C21" s="51" t="s">
        <v>173</v>
      </c>
      <c r="D21" s="52"/>
      <c r="E21" s="52"/>
      <c r="F21" s="52"/>
      <c r="G21" s="52">
        <f t="shared" si="7"/>
        <v>0</v>
      </c>
      <c r="H21" s="52">
        <f t="shared" si="8"/>
        <v>0</v>
      </c>
      <c r="I21" s="52"/>
      <c r="J21" s="52">
        <f t="shared" si="9"/>
        <v>0</v>
      </c>
      <c r="K21" s="68" t="s">
        <v>174</v>
      </c>
      <c r="L21" s="52">
        <f>'[1]工资汇总表'!AV20</f>
        <v>0</v>
      </c>
      <c r="M21" s="52"/>
      <c r="N21" s="51" t="s">
        <v>153</v>
      </c>
      <c r="O21" s="67">
        <f aca="true" t="shared" si="13" ref="O21:O28">L21</f>
        <v>0</v>
      </c>
      <c r="P21" s="52"/>
      <c r="Q21" s="52"/>
      <c r="R21" s="52"/>
      <c r="S21" s="52">
        <f t="shared" si="12"/>
        <v>0</v>
      </c>
      <c r="T21" s="52">
        <f t="shared" si="10"/>
        <v>0</v>
      </c>
      <c r="U21" s="143"/>
    </row>
    <row r="22" spans="2:21" ht="16.5" customHeight="1">
      <c r="B22" s="135"/>
      <c r="C22" s="51"/>
      <c r="D22" s="52"/>
      <c r="E22" s="52"/>
      <c r="F22" s="52"/>
      <c r="G22" s="52">
        <f t="shared" si="7"/>
        <v>0</v>
      </c>
      <c r="H22" s="52">
        <f t="shared" si="8"/>
        <v>0</v>
      </c>
      <c r="I22" s="52"/>
      <c r="J22" s="52">
        <f t="shared" si="9"/>
        <v>0</v>
      </c>
      <c r="K22" s="61" t="s">
        <v>175</v>
      </c>
      <c r="L22" s="52">
        <v>0</v>
      </c>
      <c r="M22" s="52"/>
      <c r="N22" s="51" t="s">
        <v>153</v>
      </c>
      <c r="O22" s="67">
        <f>L22*J14</f>
        <v>0</v>
      </c>
      <c r="P22" s="52"/>
      <c r="Q22" s="52"/>
      <c r="R22" s="52"/>
      <c r="S22" s="52">
        <f t="shared" si="12"/>
        <v>0</v>
      </c>
      <c r="T22" s="52">
        <f t="shared" si="10"/>
        <v>0</v>
      </c>
      <c r="U22" s="143"/>
    </row>
    <row r="23" spans="2:21" ht="16.5" customHeight="1">
      <c r="B23" s="135"/>
      <c r="C23" s="50" t="s">
        <v>176</v>
      </c>
      <c r="D23" s="52">
        <f aca="true" t="shared" si="14" ref="D23:J23">SUM(D7:D8,D10:D14,D20:D22)</f>
        <v>0</v>
      </c>
      <c r="E23" s="52">
        <f t="shared" si="14"/>
        <v>23</v>
      </c>
      <c r="F23" s="52">
        <f t="shared" si="14"/>
        <v>0</v>
      </c>
      <c r="G23" s="52">
        <f t="shared" si="14"/>
        <v>23</v>
      </c>
      <c r="H23" s="52">
        <f t="shared" si="14"/>
        <v>23</v>
      </c>
      <c r="I23" s="52">
        <f t="shared" si="14"/>
        <v>0</v>
      </c>
      <c r="J23" s="52">
        <f t="shared" si="14"/>
        <v>23</v>
      </c>
      <c r="K23" s="61" t="s">
        <v>177</v>
      </c>
      <c r="L23" s="52">
        <f>'[1]工资汇总表'!AT17+'[1]工资汇总表'!AT18+'[1]工资汇总表'!AT19</f>
        <v>0</v>
      </c>
      <c r="M23" s="52"/>
      <c r="N23" s="51" t="s">
        <v>148</v>
      </c>
      <c r="O23" s="67">
        <f t="shared" si="11"/>
        <v>0</v>
      </c>
      <c r="P23" s="52"/>
      <c r="Q23" s="52"/>
      <c r="R23" s="52"/>
      <c r="S23" s="52">
        <f t="shared" si="12"/>
        <v>0</v>
      </c>
      <c r="T23" s="52">
        <f t="shared" si="10"/>
        <v>0</v>
      </c>
      <c r="U23" s="143"/>
    </row>
    <row r="24" spans="2:21" ht="16.5" customHeight="1">
      <c r="B24" s="135"/>
      <c r="C24" s="51" t="s">
        <v>178</v>
      </c>
      <c r="D24" s="52">
        <f>'[1]公用经费'!AD6</f>
        <v>0</v>
      </c>
      <c r="E24" s="52">
        <f>'[1]公用经费'!AF6</f>
        <v>0</v>
      </c>
      <c r="F24" s="52"/>
      <c r="G24" s="52">
        <f>E24+F24</f>
        <v>0</v>
      </c>
      <c r="H24" s="52">
        <f>D24+G24</f>
        <v>0</v>
      </c>
      <c r="I24" s="52"/>
      <c r="J24" s="52">
        <f>H24+I24</f>
        <v>0</v>
      </c>
      <c r="K24" s="61" t="s">
        <v>179</v>
      </c>
      <c r="L24" s="52">
        <f>'[1]工资汇总表'!AJ16+'[1]工资汇总表'!AJ11</f>
        <v>0</v>
      </c>
      <c r="M24" s="52"/>
      <c r="N24" s="51" t="s">
        <v>148</v>
      </c>
      <c r="O24" s="67">
        <f t="shared" si="11"/>
        <v>0</v>
      </c>
      <c r="P24" s="52"/>
      <c r="Q24" s="52"/>
      <c r="R24" s="52"/>
      <c r="S24" s="52">
        <f t="shared" si="12"/>
        <v>0</v>
      </c>
      <c r="T24" s="52">
        <f t="shared" si="10"/>
        <v>0</v>
      </c>
      <c r="U24" s="143"/>
    </row>
    <row r="25" spans="2:21" ht="16.5" customHeight="1">
      <c r="B25" s="136" t="s">
        <v>180</v>
      </c>
      <c r="C25" s="51" t="s">
        <v>181</v>
      </c>
      <c r="D25" s="53" t="s">
        <v>182</v>
      </c>
      <c r="E25" s="53" t="s">
        <v>182</v>
      </c>
      <c r="F25" s="53" t="s">
        <v>182</v>
      </c>
      <c r="G25" s="53" t="s">
        <v>182</v>
      </c>
      <c r="H25" s="53" t="s">
        <v>182</v>
      </c>
      <c r="I25" s="53" t="s">
        <v>182</v>
      </c>
      <c r="J25" s="52">
        <f>'[1]公用经费'!R6</f>
        <v>1</v>
      </c>
      <c r="K25" s="61" t="s">
        <v>183</v>
      </c>
      <c r="L25" s="52">
        <f>'[1]公用经费'!O6</f>
        <v>0</v>
      </c>
      <c r="M25" s="52"/>
      <c r="N25" s="51" t="s">
        <v>153</v>
      </c>
      <c r="O25" s="67">
        <f t="shared" si="13"/>
        <v>0</v>
      </c>
      <c r="P25" s="52"/>
      <c r="Q25" s="52"/>
      <c r="R25" s="52"/>
      <c r="S25" s="52">
        <f t="shared" si="12"/>
        <v>0</v>
      </c>
      <c r="T25" s="52">
        <f t="shared" si="10"/>
        <v>0</v>
      </c>
      <c r="U25" s="143"/>
    </row>
    <row r="26" spans="2:21" ht="16.5" customHeight="1">
      <c r="B26" s="137"/>
      <c r="C26" s="51" t="s">
        <v>184</v>
      </c>
      <c r="D26" s="53" t="s">
        <v>182</v>
      </c>
      <c r="E26" s="53" t="s">
        <v>182</v>
      </c>
      <c r="F26" s="53" t="s">
        <v>182</v>
      </c>
      <c r="G26" s="53" t="s">
        <v>182</v>
      </c>
      <c r="H26" s="53" t="s">
        <v>182</v>
      </c>
      <c r="I26" s="53" t="s">
        <v>182</v>
      </c>
      <c r="J26" s="52">
        <f>'[1]公用经费'!S6</f>
        <v>0</v>
      </c>
      <c r="K26" s="68" t="s">
        <v>185</v>
      </c>
      <c r="L26" s="52">
        <f>'[1]公用经费'!AH6</f>
        <v>0</v>
      </c>
      <c r="M26" s="52"/>
      <c r="N26" s="51" t="s">
        <v>153</v>
      </c>
      <c r="O26" s="67">
        <f t="shared" si="13"/>
        <v>0</v>
      </c>
      <c r="P26" s="52"/>
      <c r="Q26" s="52"/>
      <c r="R26" s="52"/>
      <c r="S26" s="52">
        <f t="shared" si="12"/>
        <v>0</v>
      </c>
      <c r="T26" s="52">
        <f t="shared" si="10"/>
        <v>0</v>
      </c>
      <c r="U26" s="143"/>
    </row>
    <row r="27" spans="2:21" ht="16.5" customHeight="1">
      <c r="B27" s="137"/>
      <c r="C27" s="51" t="s">
        <v>186</v>
      </c>
      <c r="D27" s="53" t="s">
        <v>182</v>
      </c>
      <c r="E27" s="53" t="s">
        <v>182</v>
      </c>
      <c r="F27" s="53" t="s">
        <v>182</v>
      </c>
      <c r="G27" s="53" t="s">
        <v>182</v>
      </c>
      <c r="H27" s="53" t="s">
        <v>182</v>
      </c>
      <c r="I27" s="53" t="s">
        <v>182</v>
      </c>
      <c r="J27" s="52">
        <f>'[1]公用经费'!T6</f>
        <v>0</v>
      </c>
      <c r="K27" s="61" t="s">
        <v>187</v>
      </c>
      <c r="L27" s="52">
        <f>'[1]工资汇总表'!AW6+'[1]工资汇总表'!AX6</f>
        <v>0</v>
      </c>
      <c r="M27" s="52"/>
      <c r="N27" s="51" t="s">
        <v>153</v>
      </c>
      <c r="O27" s="67">
        <f t="shared" si="13"/>
        <v>0</v>
      </c>
      <c r="P27" s="52"/>
      <c r="Q27" s="52"/>
      <c r="R27" s="52"/>
      <c r="S27" s="52">
        <f t="shared" si="12"/>
        <v>0</v>
      </c>
      <c r="T27" s="52">
        <f t="shared" si="10"/>
        <v>0</v>
      </c>
      <c r="U27" s="143"/>
    </row>
    <row r="28" spans="2:21" ht="16.5" customHeight="1">
      <c r="B28" s="137"/>
      <c r="C28" s="51"/>
      <c r="D28" s="52"/>
      <c r="E28" s="52"/>
      <c r="F28" s="52"/>
      <c r="G28" s="52"/>
      <c r="H28" s="52"/>
      <c r="I28" s="52"/>
      <c r="J28" s="52"/>
      <c r="K28" s="69" t="s">
        <v>188</v>
      </c>
      <c r="L28" s="65"/>
      <c r="M28" s="65"/>
      <c r="N28" s="51"/>
      <c r="O28" s="70">
        <f t="shared" si="13"/>
        <v>0</v>
      </c>
      <c r="P28" s="52"/>
      <c r="Q28" s="52"/>
      <c r="R28" s="52"/>
      <c r="S28" s="52"/>
      <c r="T28" s="52"/>
      <c r="U28" s="143"/>
    </row>
    <row r="29" spans="2:21" ht="16.5" customHeight="1">
      <c r="B29" s="138"/>
      <c r="C29" s="50" t="s">
        <v>176</v>
      </c>
      <c r="D29" s="53" t="s">
        <v>182</v>
      </c>
      <c r="E29" s="53" t="s">
        <v>182</v>
      </c>
      <c r="F29" s="53" t="s">
        <v>182</v>
      </c>
      <c r="G29" s="53" t="s">
        <v>182</v>
      </c>
      <c r="H29" s="53" t="s">
        <v>182</v>
      </c>
      <c r="I29" s="53" t="s">
        <v>182</v>
      </c>
      <c r="J29" s="52">
        <f>SUM(J25:J27)</f>
        <v>1</v>
      </c>
      <c r="K29" s="61" t="s">
        <v>189</v>
      </c>
      <c r="L29" s="52"/>
      <c r="M29" s="52"/>
      <c r="N29" s="51"/>
      <c r="O29" s="67">
        <f>SUM(O30:O36)</f>
        <v>108088.01000000001</v>
      </c>
      <c r="P29" s="71">
        <f>SUM(P30:P34)</f>
        <v>12983</v>
      </c>
      <c r="Q29" s="71">
        <f>SUM(Q30:Q34)</f>
        <v>0</v>
      </c>
      <c r="R29" s="71">
        <f>SUM(R30:R34)</f>
        <v>0</v>
      </c>
      <c r="S29" s="71">
        <f>SUM(S30:S36)</f>
        <v>108088.01000000001</v>
      </c>
      <c r="T29" s="71">
        <f>SUM(T30:T34)</f>
        <v>12983</v>
      </c>
      <c r="U29" s="143"/>
    </row>
    <row r="30" spans="2:21" ht="16.5" customHeight="1">
      <c r="B30" s="135" t="s">
        <v>101</v>
      </c>
      <c r="C30" s="50" t="s">
        <v>176</v>
      </c>
      <c r="D30" s="53" t="s">
        <v>182</v>
      </c>
      <c r="E30" s="53" t="s">
        <v>182</v>
      </c>
      <c r="F30" s="53" t="s">
        <v>182</v>
      </c>
      <c r="G30" s="53" t="s">
        <v>182</v>
      </c>
      <c r="H30" s="53" t="s">
        <v>182</v>
      </c>
      <c r="I30" s="53" t="s">
        <v>182</v>
      </c>
      <c r="J30" s="71">
        <f>SUM(J31:J33)</f>
        <v>2422015.01</v>
      </c>
      <c r="K30" s="61" t="s">
        <v>190</v>
      </c>
      <c r="L30" s="71">
        <f>(O8+O9+O10+O11)*2%</f>
        <v>26403.34</v>
      </c>
      <c r="M30" s="52"/>
      <c r="N30" s="51" t="s">
        <v>153</v>
      </c>
      <c r="O30" s="72">
        <f>L30</f>
        <v>26403.34</v>
      </c>
      <c r="P30" s="52"/>
      <c r="Q30" s="52"/>
      <c r="R30" s="52"/>
      <c r="S30" s="67">
        <f aca="true" t="shared" si="15" ref="S30:S40">O30+Q30</f>
        <v>26403.34</v>
      </c>
      <c r="T30" s="52">
        <f aca="true" t="shared" si="16" ref="T30:T40">P30+R30</f>
        <v>0</v>
      </c>
      <c r="U30" s="143"/>
    </row>
    <row r="31" spans="2:21" ht="16.5" customHeight="1">
      <c r="B31" s="135"/>
      <c r="C31" s="51" t="s">
        <v>191</v>
      </c>
      <c r="D31" s="53" t="s">
        <v>182</v>
      </c>
      <c r="E31" s="53" t="s">
        <v>182</v>
      </c>
      <c r="F31" s="53" t="s">
        <v>182</v>
      </c>
      <c r="G31" s="53" t="s">
        <v>182</v>
      </c>
      <c r="H31" s="53" t="s">
        <v>182</v>
      </c>
      <c r="I31" s="53" t="s">
        <v>182</v>
      </c>
      <c r="J31" s="71">
        <f>O41</f>
        <v>2422015.01</v>
      </c>
      <c r="K31" s="61" t="s">
        <v>192</v>
      </c>
      <c r="L31" s="71">
        <f>(O8+O9+O10+O11)*2%*50%</f>
        <v>13201.67</v>
      </c>
      <c r="M31" s="52"/>
      <c r="N31" s="51" t="s">
        <v>153</v>
      </c>
      <c r="O31" s="72">
        <f>L31</f>
        <v>13201.67</v>
      </c>
      <c r="P31" s="52"/>
      <c r="Q31" s="52"/>
      <c r="R31" s="52"/>
      <c r="S31" s="71">
        <f t="shared" si="15"/>
        <v>13201.67</v>
      </c>
      <c r="T31" s="52">
        <f t="shared" si="16"/>
        <v>0</v>
      </c>
      <c r="U31" s="143"/>
    </row>
    <row r="32" spans="2:21" ht="16.5" customHeight="1">
      <c r="B32" s="135"/>
      <c r="C32" s="51" t="s">
        <v>193</v>
      </c>
      <c r="D32" s="53" t="s">
        <v>182</v>
      </c>
      <c r="E32" s="53" t="s">
        <v>182</v>
      </c>
      <c r="F32" s="53" t="s">
        <v>182</v>
      </c>
      <c r="G32" s="53" t="s">
        <v>182</v>
      </c>
      <c r="H32" s="53" t="s">
        <v>182</v>
      </c>
      <c r="I32" s="53" t="s">
        <v>182</v>
      </c>
      <c r="J32" s="71">
        <f>'[1]公用经费'!G6</f>
        <v>0</v>
      </c>
      <c r="K32" s="61" t="s">
        <v>194</v>
      </c>
      <c r="L32" s="52">
        <f>'[1]公用经费'!U6</f>
        <v>5000</v>
      </c>
      <c r="M32" s="52"/>
      <c r="N32" s="51" t="s">
        <v>195</v>
      </c>
      <c r="O32" s="67">
        <f>L32</f>
        <v>5000</v>
      </c>
      <c r="P32" s="52">
        <f>O32</f>
        <v>5000</v>
      </c>
      <c r="Q32" s="52"/>
      <c r="R32" s="52"/>
      <c r="S32" s="52">
        <f t="shared" si="15"/>
        <v>5000</v>
      </c>
      <c r="T32" s="52">
        <f t="shared" si="16"/>
        <v>5000</v>
      </c>
      <c r="U32" s="143"/>
    </row>
    <row r="33" spans="2:21" ht="16.5" customHeight="1">
      <c r="B33" s="135"/>
      <c r="C33" s="51" t="s">
        <v>196</v>
      </c>
      <c r="D33" s="53" t="s">
        <v>182</v>
      </c>
      <c r="E33" s="53" t="s">
        <v>182</v>
      </c>
      <c r="F33" s="53" t="s">
        <v>182</v>
      </c>
      <c r="G33" s="53" t="s">
        <v>182</v>
      </c>
      <c r="H33" s="53" t="s">
        <v>182</v>
      </c>
      <c r="I33" s="53" t="s">
        <v>182</v>
      </c>
      <c r="J33" s="71">
        <f>'[1]公用经费'!L6</f>
        <v>0</v>
      </c>
      <c r="K33" s="61" t="s">
        <v>197</v>
      </c>
      <c r="L33" s="52">
        <f>'[1]公用经费'!V6</f>
        <v>5000</v>
      </c>
      <c r="M33" s="52"/>
      <c r="N33" s="51" t="s">
        <v>195</v>
      </c>
      <c r="O33" s="67">
        <f>L33</f>
        <v>5000</v>
      </c>
      <c r="P33" s="52">
        <f>O33</f>
        <v>5000</v>
      </c>
      <c r="Q33" s="52"/>
      <c r="R33" s="52"/>
      <c r="S33" s="52">
        <f t="shared" si="15"/>
        <v>5000</v>
      </c>
      <c r="T33" s="52">
        <f t="shared" si="16"/>
        <v>5000</v>
      </c>
      <c r="U33" s="143"/>
    </row>
    <row r="34" spans="2:21" ht="16.5" customHeight="1">
      <c r="B34" s="139" t="s">
        <v>198</v>
      </c>
      <c r="C34" s="50" t="s">
        <v>176</v>
      </c>
      <c r="D34" s="53" t="s">
        <v>182</v>
      </c>
      <c r="E34" s="53" t="s">
        <v>182</v>
      </c>
      <c r="F34" s="53" t="s">
        <v>182</v>
      </c>
      <c r="G34" s="53" t="s">
        <v>182</v>
      </c>
      <c r="H34" s="53" t="s">
        <v>182</v>
      </c>
      <c r="I34" s="53" t="s">
        <v>182</v>
      </c>
      <c r="J34" s="71">
        <f>SUM(J37:J39)</f>
        <v>1008000</v>
      </c>
      <c r="K34" s="61" t="s">
        <v>199</v>
      </c>
      <c r="L34" s="52">
        <f>'[1]公用经费'!W6</f>
        <v>2983</v>
      </c>
      <c r="M34" s="52"/>
      <c r="N34" s="51" t="s">
        <v>195</v>
      </c>
      <c r="O34" s="67">
        <f>L34</f>
        <v>2983</v>
      </c>
      <c r="P34" s="52">
        <f>O34</f>
        <v>2983</v>
      </c>
      <c r="Q34" s="52"/>
      <c r="R34" s="52"/>
      <c r="S34" s="52">
        <f t="shared" si="15"/>
        <v>2983</v>
      </c>
      <c r="T34" s="52">
        <f t="shared" si="16"/>
        <v>2983</v>
      </c>
      <c r="U34" s="143"/>
    </row>
    <row r="35" spans="2:21" ht="16.5" customHeight="1">
      <c r="B35" s="139"/>
      <c r="C35" s="50"/>
      <c r="D35" s="53"/>
      <c r="E35" s="53"/>
      <c r="F35" s="53"/>
      <c r="G35" s="53"/>
      <c r="H35" s="53"/>
      <c r="I35" s="53"/>
      <c r="J35" s="71"/>
      <c r="K35" s="73" t="s">
        <v>200</v>
      </c>
      <c r="L35" s="52">
        <f>'[1]工资汇总表'!BC9+'[1]工资汇总表'!BC14</f>
        <v>2775</v>
      </c>
      <c r="M35" s="52"/>
      <c r="N35" s="51" t="s">
        <v>153</v>
      </c>
      <c r="O35" s="67">
        <f>L35*12</f>
        <v>33300</v>
      </c>
      <c r="P35" s="52"/>
      <c r="Q35" s="52"/>
      <c r="R35" s="52"/>
      <c r="S35" s="52">
        <f t="shared" si="15"/>
        <v>33300</v>
      </c>
      <c r="T35" s="52">
        <f t="shared" si="16"/>
        <v>0</v>
      </c>
      <c r="U35" s="143"/>
    </row>
    <row r="36" spans="2:21" ht="16.5" customHeight="1">
      <c r="B36" s="139"/>
      <c r="C36" s="50"/>
      <c r="D36" s="53"/>
      <c r="E36" s="53"/>
      <c r="F36" s="53"/>
      <c r="G36" s="53"/>
      <c r="H36" s="53"/>
      <c r="I36" s="53"/>
      <c r="J36" s="71"/>
      <c r="K36" s="73" t="s">
        <v>201</v>
      </c>
      <c r="L36" s="52">
        <f>'[1]工资汇总表'!BD9+'[1]工资汇总表'!BD14</f>
        <v>1850</v>
      </c>
      <c r="M36" s="52"/>
      <c r="N36" s="51" t="s">
        <v>153</v>
      </c>
      <c r="O36" s="67">
        <f>L36*12</f>
        <v>22200</v>
      </c>
      <c r="P36" s="52"/>
      <c r="Q36" s="52"/>
      <c r="R36" s="52"/>
      <c r="S36" s="52">
        <f t="shared" si="15"/>
        <v>22200</v>
      </c>
      <c r="T36" s="52">
        <f t="shared" si="16"/>
        <v>0</v>
      </c>
      <c r="U36" s="143"/>
    </row>
    <row r="37" spans="2:21" ht="16.5" customHeight="1">
      <c r="B37" s="139"/>
      <c r="C37" s="54" t="s">
        <v>202</v>
      </c>
      <c r="D37" s="53" t="s">
        <v>182</v>
      </c>
      <c r="E37" s="53" t="s">
        <v>182</v>
      </c>
      <c r="F37" s="53" t="s">
        <v>182</v>
      </c>
      <c r="G37" s="53" t="s">
        <v>182</v>
      </c>
      <c r="H37" s="53" t="s">
        <v>182</v>
      </c>
      <c r="I37" s="53" t="s">
        <v>182</v>
      </c>
      <c r="J37" s="52">
        <v>1000000</v>
      </c>
      <c r="K37" s="61" t="s">
        <v>203</v>
      </c>
      <c r="L37" s="52">
        <f>'[1]公用经费'!Y6</f>
        <v>2400</v>
      </c>
      <c r="M37" s="52">
        <f>'[1]公用经费'!I6</f>
        <v>0</v>
      </c>
      <c r="N37" s="51" t="s">
        <v>153</v>
      </c>
      <c r="O37" s="67">
        <f>L37*(D7+E7)</f>
        <v>55200</v>
      </c>
      <c r="P37" s="52"/>
      <c r="Q37" s="52">
        <f>M37</f>
        <v>0</v>
      </c>
      <c r="R37" s="52"/>
      <c r="S37" s="52">
        <f t="shared" si="15"/>
        <v>55200</v>
      </c>
      <c r="T37" s="52">
        <f t="shared" si="16"/>
        <v>0</v>
      </c>
      <c r="U37" s="143"/>
    </row>
    <row r="38" spans="2:21" ht="16.5" customHeight="1">
      <c r="B38" s="139"/>
      <c r="C38" s="51" t="s">
        <v>204</v>
      </c>
      <c r="D38" s="53" t="s">
        <v>182</v>
      </c>
      <c r="E38" s="53" t="s">
        <v>182</v>
      </c>
      <c r="F38" s="53" t="s">
        <v>182</v>
      </c>
      <c r="G38" s="53" t="s">
        <v>182</v>
      </c>
      <c r="H38" s="53" t="s">
        <v>182</v>
      </c>
      <c r="I38" s="53" t="s">
        <v>182</v>
      </c>
      <c r="J38" s="52">
        <v>8000</v>
      </c>
      <c r="K38" s="64" t="s">
        <v>205</v>
      </c>
      <c r="L38" s="65">
        <f>'[1]公用经费'!Z6</f>
        <v>0</v>
      </c>
      <c r="M38" s="65"/>
      <c r="N38" s="51" t="s">
        <v>153</v>
      </c>
      <c r="O38" s="70">
        <f>L38</f>
        <v>0</v>
      </c>
      <c r="P38" s="74"/>
      <c r="Q38" s="74"/>
      <c r="R38" s="74"/>
      <c r="S38" s="52">
        <f t="shared" si="15"/>
        <v>0</v>
      </c>
      <c r="T38" s="52">
        <f t="shared" si="16"/>
        <v>0</v>
      </c>
      <c r="U38" s="143"/>
    </row>
    <row r="39" spans="2:21" ht="16.5" customHeight="1">
      <c r="B39" s="139"/>
      <c r="C39" s="55" t="s">
        <v>206</v>
      </c>
      <c r="D39" s="53" t="s">
        <v>182</v>
      </c>
      <c r="E39" s="53" t="s">
        <v>182</v>
      </c>
      <c r="F39" s="53" t="s">
        <v>182</v>
      </c>
      <c r="G39" s="53" t="s">
        <v>182</v>
      </c>
      <c r="H39" s="53" t="s">
        <v>182</v>
      </c>
      <c r="I39" s="53" t="s">
        <v>182</v>
      </c>
      <c r="J39" s="52">
        <f>'[1]公用经费'!K6</f>
        <v>0</v>
      </c>
      <c r="K39" s="61" t="s">
        <v>207</v>
      </c>
      <c r="L39" s="52">
        <f>'[1]公用经费'!AA6</f>
        <v>854000</v>
      </c>
      <c r="M39" s="52"/>
      <c r="N39" s="51" t="s">
        <v>153</v>
      </c>
      <c r="O39" s="67">
        <f>L39</f>
        <v>854000</v>
      </c>
      <c r="P39" s="52"/>
      <c r="Q39" s="52">
        <f>M39</f>
        <v>0</v>
      </c>
      <c r="R39" s="52"/>
      <c r="S39" s="52">
        <f t="shared" si="15"/>
        <v>854000</v>
      </c>
      <c r="T39" s="52">
        <f t="shared" si="16"/>
        <v>0</v>
      </c>
      <c r="U39" s="143"/>
    </row>
    <row r="40" spans="2:21" ht="16.5" customHeight="1">
      <c r="B40" s="136" t="s">
        <v>208</v>
      </c>
      <c r="C40" s="51" t="s">
        <v>209</v>
      </c>
      <c r="D40" s="56" t="s">
        <v>182</v>
      </c>
      <c r="E40" s="56" t="s">
        <v>182</v>
      </c>
      <c r="F40" s="56" t="s">
        <v>182</v>
      </c>
      <c r="G40" s="56" t="s">
        <v>182</v>
      </c>
      <c r="H40" s="56" t="s">
        <v>182</v>
      </c>
      <c r="I40" s="56" t="s">
        <v>182</v>
      </c>
      <c r="J40" s="75"/>
      <c r="K40" s="68" t="s">
        <v>210</v>
      </c>
      <c r="L40" s="52">
        <f>'[1]公用经费'!AB6</f>
        <v>0</v>
      </c>
      <c r="M40" s="52"/>
      <c r="N40" s="75" t="s">
        <v>153</v>
      </c>
      <c r="O40" s="52">
        <f>L40</f>
        <v>0</v>
      </c>
      <c r="P40" s="52"/>
      <c r="Q40" s="52">
        <f>M40</f>
        <v>0</v>
      </c>
      <c r="R40" s="52"/>
      <c r="S40" s="52">
        <f t="shared" si="15"/>
        <v>0</v>
      </c>
      <c r="T40" s="52">
        <f t="shared" si="16"/>
        <v>0</v>
      </c>
      <c r="U40" s="143"/>
    </row>
    <row r="41" spans="2:21" ht="16.5" customHeight="1">
      <c r="B41" s="138"/>
      <c r="C41" s="57" t="s">
        <v>211</v>
      </c>
      <c r="D41" s="56" t="s">
        <v>182</v>
      </c>
      <c r="E41" s="56" t="s">
        <v>182</v>
      </c>
      <c r="F41" s="56" t="s">
        <v>182</v>
      </c>
      <c r="G41" s="56" t="s">
        <v>182</v>
      </c>
      <c r="H41" s="56" t="s">
        <v>182</v>
      </c>
      <c r="I41" s="56" t="s">
        <v>182</v>
      </c>
      <c r="J41" s="75"/>
      <c r="K41" s="76" t="s">
        <v>212</v>
      </c>
      <c r="L41" s="75"/>
      <c r="M41" s="75"/>
      <c r="N41" s="75"/>
      <c r="O41" s="71">
        <f aca="true" t="shared" si="17" ref="O41:T41">SUM(O7,O18,O29,O37,O38,O39,O40)</f>
        <v>2422015.01</v>
      </c>
      <c r="P41" s="71">
        <f t="shared" si="17"/>
        <v>12983</v>
      </c>
      <c r="Q41" s="71">
        <f t="shared" si="17"/>
        <v>0</v>
      </c>
      <c r="R41" s="71">
        <f t="shared" si="17"/>
        <v>0</v>
      </c>
      <c r="S41" s="71">
        <f t="shared" si="17"/>
        <v>2422015.01</v>
      </c>
      <c r="T41" s="71">
        <f t="shared" si="17"/>
        <v>12983</v>
      </c>
      <c r="U41" s="144"/>
    </row>
  </sheetData>
  <sheetProtection/>
  <mergeCells count="24">
    <mergeCell ref="U4:U6"/>
    <mergeCell ref="U7:U41"/>
    <mergeCell ref="B5:C6"/>
    <mergeCell ref="B40:B41"/>
    <mergeCell ref="D5:D6"/>
    <mergeCell ref="H5:H6"/>
    <mergeCell ref="I5:I6"/>
    <mergeCell ref="B7:B24"/>
    <mergeCell ref="B25:B29"/>
    <mergeCell ref="B30:B33"/>
    <mergeCell ref="B34:B39"/>
    <mergeCell ref="B4:J4"/>
    <mergeCell ref="L4:T4"/>
    <mergeCell ref="E5:G5"/>
    <mergeCell ref="L5:N5"/>
    <mergeCell ref="O5:P5"/>
    <mergeCell ref="Q5:R5"/>
    <mergeCell ref="S5:T5"/>
    <mergeCell ref="J5:J6"/>
    <mergeCell ref="K5:K6"/>
    <mergeCell ref="B1:C1"/>
    <mergeCell ref="B2:U2"/>
    <mergeCell ref="D3:H3"/>
    <mergeCell ref="S3:U3"/>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O93"/>
  <sheetViews>
    <sheetView zoomScaleSheetLayoutView="100" workbookViewId="0" topLeftCell="D1">
      <selection activeCell="A1" sqref="A1:Z7"/>
    </sheetView>
  </sheetViews>
  <sheetFormatPr defaultColWidth="12" defaultRowHeight="15" customHeight="1"/>
  <cols>
    <col min="1" max="1" width="19.16015625" style="2" customWidth="1"/>
    <col min="2" max="2" width="9" style="1" bestFit="1" customWidth="1"/>
    <col min="3" max="3" width="23.33203125" style="37" bestFit="1" customWidth="1"/>
    <col min="4" max="4" width="9" style="3" bestFit="1" customWidth="1"/>
    <col min="5" max="6" width="9.33203125" style="3" bestFit="1" customWidth="1"/>
    <col min="7" max="8" width="11.16015625" style="3" bestFit="1" customWidth="1"/>
    <col min="9" max="10" width="9.33203125" style="3" bestFit="1" customWidth="1"/>
    <col min="11" max="11" width="7" style="3" bestFit="1" customWidth="1"/>
    <col min="12" max="12" width="9.33203125" style="3" bestFit="1" customWidth="1"/>
    <col min="13" max="15" width="7.5" style="1" bestFit="1" customWidth="1"/>
    <col min="16" max="16" width="7" style="1" bestFit="1" customWidth="1"/>
    <col min="17" max="22" width="7.5" style="1" bestFit="1" customWidth="1"/>
    <col min="23" max="23" width="9.33203125" style="1" bestFit="1" customWidth="1"/>
    <col min="24" max="25" width="8" style="1" bestFit="1" customWidth="1"/>
    <col min="26" max="26" width="8" style="37" bestFit="1" customWidth="1"/>
    <col min="27" max="35" width="12" style="37" customWidth="1"/>
    <col min="36" max="36" width="6.83203125" style="37" customWidth="1"/>
    <col min="37" max="16384" width="12" style="37" customWidth="1"/>
  </cols>
  <sheetData>
    <row r="1" spans="1:29" s="35" customFormat="1" ht="54.75" customHeight="1">
      <c r="A1" s="38" t="s">
        <v>213</v>
      </c>
      <c r="B1" s="38" t="s">
        <v>214</v>
      </c>
      <c r="C1" s="38" t="s">
        <v>215</v>
      </c>
      <c r="D1" s="39" t="s">
        <v>70</v>
      </c>
      <c r="E1" s="39" t="s">
        <v>49</v>
      </c>
      <c r="F1" s="39" t="s">
        <v>50</v>
      </c>
      <c r="G1" s="39" t="s">
        <v>216</v>
      </c>
      <c r="H1" s="39" t="s">
        <v>217</v>
      </c>
      <c r="I1" s="39" t="s">
        <v>218</v>
      </c>
      <c r="J1" s="39" t="s">
        <v>219</v>
      </c>
      <c r="K1" s="39" t="s">
        <v>220</v>
      </c>
      <c r="L1" s="39" t="s">
        <v>221</v>
      </c>
      <c r="M1" s="39" t="s">
        <v>222</v>
      </c>
      <c r="N1" s="39" t="s">
        <v>223</v>
      </c>
      <c r="O1" s="39" t="s">
        <v>224</v>
      </c>
      <c r="P1" s="39" t="s">
        <v>225</v>
      </c>
      <c r="Q1" s="39" t="s">
        <v>226</v>
      </c>
      <c r="R1" s="39" t="s">
        <v>227</v>
      </c>
      <c r="S1" s="39" t="s">
        <v>228</v>
      </c>
      <c r="T1" s="39" t="s">
        <v>229</v>
      </c>
      <c r="U1" s="39" t="s">
        <v>230</v>
      </c>
      <c r="V1" s="39" t="s">
        <v>231</v>
      </c>
      <c r="W1" s="39" t="s">
        <v>232</v>
      </c>
      <c r="X1" s="39" t="s">
        <v>233</v>
      </c>
      <c r="Y1" s="39" t="s">
        <v>234</v>
      </c>
      <c r="Z1" s="39" t="s">
        <v>235</v>
      </c>
      <c r="AA1" s="36"/>
      <c r="AB1" s="36"/>
      <c r="AC1" s="36"/>
    </row>
    <row r="2" spans="1:41" s="36" customFormat="1" ht="34.5" customHeight="1">
      <c r="A2" s="149" t="s">
        <v>236</v>
      </c>
      <c r="B2" s="150"/>
      <c r="C2" s="151"/>
      <c r="D2" s="40">
        <v>2422015</v>
      </c>
      <c r="E2" s="40">
        <v>1568015</v>
      </c>
      <c r="F2" s="40">
        <v>854000</v>
      </c>
      <c r="G2" s="40">
        <v>2422015</v>
      </c>
      <c r="H2" s="41">
        <v>1404727</v>
      </c>
      <c r="I2" s="41">
        <v>722436</v>
      </c>
      <c r="J2" s="41">
        <v>622088</v>
      </c>
      <c r="K2" s="41">
        <v>60203</v>
      </c>
      <c r="L2" s="41">
        <v>218288</v>
      </c>
      <c r="M2" s="41">
        <v>15000</v>
      </c>
      <c r="N2" s="41">
        <v>30000</v>
      </c>
      <c r="O2" s="41">
        <v>500</v>
      </c>
      <c r="P2" s="41">
        <v>20000</v>
      </c>
      <c r="Q2" s="41">
        <v>5000</v>
      </c>
      <c r="R2" s="41">
        <v>28283</v>
      </c>
      <c r="S2" s="41">
        <v>5200</v>
      </c>
      <c r="T2" s="41">
        <v>13202</v>
      </c>
      <c r="U2" s="41">
        <v>26403</v>
      </c>
      <c r="V2" s="41">
        <v>19200</v>
      </c>
      <c r="W2" s="41">
        <v>55500</v>
      </c>
      <c r="X2" s="41">
        <v>799000</v>
      </c>
      <c r="Y2" s="41">
        <v>684000</v>
      </c>
      <c r="Z2" s="41">
        <v>115000</v>
      </c>
      <c r="AA2" s="44"/>
      <c r="AB2" s="44"/>
      <c r="AC2" s="44"/>
      <c r="AD2" s="44"/>
      <c r="AE2" s="44"/>
      <c r="AF2" s="44"/>
      <c r="AG2" s="44"/>
      <c r="AH2" s="44"/>
      <c r="AI2" s="44"/>
      <c r="AJ2" s="44"/>
      <c r="AK2" s="44"/>
      <c r="AL2" s="44"/>
      <c r="AM2" s="44"/>
      <c r="AN2" s="44"/>
      <c r="AO2" s="44"/>
    </row>
    <row r="3" spans="1:41" s="36" customFormat="1" ht="34.5" customHeight="1">
      <c r="A3" s="42" t="s">
        <v>237</v>
      </c>
      <c r="B3" s="42" t="s">
        <v>238</v>
      </c>
      <c r="C3" s="43" t="s">
        <v>239</v>
      </c>
      <c r="D3" s="40">
        <v>115000</v>
      </c>
      <c r="E3" s="40">
        <v>0</v>
      </c>
      <c r="F3" s="40">
        <v>115000</v>
      </c>
      <c r="G3" s="40">
        <v>115000</v>
      </c>
      <c r="H3" s="41">
        <v>0</v>
      </c>
      <c r="I3" s="41">
        <v>0</v>
      </c>
      <c r="J3" s="41">
        <v>0</v>
      </c>
      <c r="K3" s="41">
        <v>0</v>
      </c>
      <c r="L3" s="41">
        <v>55000</v>
      </c>
      <c r="M3" s="41">
        <v>15000</v>
      </c>
      <c r="N3" s="41">
        <v>30000</v>
      </c>
      <c r="O3" s="41">
        <v>0</v>
      </c>
      <c r="P3" s="41">
        <v>0</v>
      </c>
      <c r="Q3" s="41">
        <v>0</v>
      </c>
      <c r="R3" s="41">
        <v>10000</v>
      </c>
      <c r="S3" s="41">
        <v>0</v>
      </c>
      <c r="T3" s="41">
        <v>0</v>
      </c>
      <c r="U3" s="41">
        <v>0</v>
      </c>
      <c r="V3" s="41">
        <v>0</v>
      </c>
      <c r="W3" s="41">
        <v>0</v>
      </c>
      <c r="X3" s="41">
        <v>60000</v>
      </c>
      <c r="Y3" s="41">
        <v>0</v>
      </c>
      <c r="Z3" s="41">
        <v>60000</v>
      </c>
      <c r="AA3" s="44"/>
      <c r="AB3" s="44"/>
      <c r="AC3" s="44"/>
      <c r="AD3" s="44"/>
      <c r="AE3" s="44"/>
      <c r="AF3" s="44"/>
      <c r="AG3" s="44"/>
      <c r="AH3" s="44"/>
      <c r="AI3" s="44"/>
      <c r="AJ3" s="44"/>
      <c r="AK3" s="44"/>
      <c r="AL3" s="44"/>
      <c r="AM3" s="44"/>
      <c r="AN3" s="44"/>
      <c r="AO3" s="44"/>
    </row>
    <row r="4" spans="1:41" s="36" customFormat="1" ht="34.5" customHeight="1">
      <c r="A4" s="42" t="s">
        <v>240</v>
      </c>
      <c r="B4" s="42" t="s">
        <v>241</v>
      </c>
      <c r="C4" s="43" t="s">
        <v>242</v>
      </c>
      <c r="D4" s="41">
        <v>684000</v>
      </c>
      <c r="E4" s="41">
        <v>0</v>
      </c>
      <c r="F4" s="41">
        <v>684000</v>
      </c>
      <c r="G4" s="41">
        <v>684000</v>
      </c>
      <c r="H4" s="41">
        <v>0</v>
      </c>
      <c r="I4" s="41">
        <v>0</v>
      </c>
      <c r="J4" s="41">
        <v>0</v>
      </c>
      <c r="K4" s="41">
        <v>0</v>
      </c>
      <c r="L4" s="41">
        <v>0</v>
      </c>
      <c r="M4" s="41">
        <v>0</v>
      </c>
      <c r="N4" s="41">
        <v>0</v>
      </c>
      <c r="O4" s="41">
        <v>0</v>
      </c>
      <c r="P4" s="41">
        <v>0</v>
      </c>
      <c r="Q4" s="41">
        <v>0</v>
      </c>
      <c r="R4" s="41">
        <v>0</v>
      </c>
      <c r="S4" s="41">
        <v>0</v>
      </c>
      <c r="T4" s="41">
        <v>0</v>
      </c>
      <c r="U4" s="41">
        <v>0</v>
      </c>
      <c r="V4" s="41">
        <v>0</v>
      </c>
      <c r="W4" s="41">
        <v>0</v>
      </c>
      <c r="X4" s="41">
        <v>684000</v>
      </c>
      <c r="Y4" s="41">
        <v>684000</v>
      </c>
      <c r="Z4" s="41">
        <v>0</v>
      </c>
      <c r="AA4" s="44"/>
      <c r="AB4" s="44"/>
      <c r="AC4" s="44"/>
      <c r="AD4" s="44"/>
      <c r="AE4" s="44"/>
      <c r="AF4" s="44"/>
      <c r="AG4" s="44"/>
      <c r="AH4" s="44"/>
      <c r="AI4" s="44"/>
      <c r="AJ4" s="44"/>
      <c r="AK4" s="44"/>
      <c r="AL4" s="44"/>
      <c r="AM4" s="44"/>
      <c r="AN4" s="44"/>
      <c r="AO4" s="44"/>
    </row>
    <row r="5" spans="1:41" s="36" customFormat="1" ht="34.5" customHeight="1">
      <c r="A5" s="42"/>
      <c r="B5" s="42" t="s">
        <v>243</v>
      </c>
      <c r="C5" s="43" t="s">
        <v>244</v>
      </c>
      <c r="D5" s="41">
        <v>1568015</v>
      </c>
      <c r="E5" s="41">
        <v>1568015</v>
      </c>
      <c r="F5" s="41">
        <v>0</v>
      </c>
      <c r="G5" s="41">
        <v>1568015</v>
      </c>
      <c r="H5" s="41">
        <v>1404727</v>
      </c>
      <c r="I5" s="41">
        <v>722436</v>
      </c>
      <c r="J5" s="41">
        <v>622088</v>
      </c>
      <c r="K5" s="41">
        <v>60203</v>
      </c>
      <c r="L5" s="41">
        <v>163288</v>
      </c>
      <c r="M5" s="41">
        <v>0</v>
      </c>
      <c r="N5" s="41">
        <v>0</v>
      </c>
      <c r="O5" s="41">
        <v>500</v>
      </c>
      <c r="P5" s="41">
        <v>20000</v>
      </c>
      <c r="Q5" s="41">
        <v>5000</v>
      </c>
      <c r="R5" s="41">
        <v>18283</v>
      </c>
      <c r="S5" s="41">
        <v>5200</v>
      </c>
      <c r="T5" s="41">
        <v>13202</v>
      </c>
      <c r="U5" s="41">
        <v>26403</v>
      </c>
      <c r="V5" s="41">
        <v>19200</v>
      </c>
      <c r="W5" s="41">
        <v>55500</v>
      </c>
      <c r="X5" s="41">
        <v>0</v>
      </c>
      <c r="Y5" s="41">
        <v>0</v>
      </c>
      <c r="Z5" s="41">
        <v>0</v>
      </c>
      <c r="AA5" s="44"/>
      <c r="AB5" s="44"/>
      <c r="AC5" s="44"/>
      <c r="AD5" s="44"/>
      <c r="AE5" s="44"/>
      <c r="AF5" s="44"/>
      <c r="AG5" s="44"/>
      <c r="AH5" s="44"/>
      <c r="AI5" s="44"/>
      <c r="AJ5" s="44"/>
      <c r="AK5" s="44"/>
      <c r="AL5" s="44"/>
      <c r="AM5" s="44"/>
      <c r="AN5" s="44"/>
      <c r="AO5" s="44"/>
    </row>
    <row r="6" spans="1:41" s="36" customFormat="1" ht="34.5" customHeight="1">
      <c r="A6" s="42" t="s">
        <v>245</v>
      </c>
      <c r="B6" s="42" t="s">
        <v>243</v>
      </c>
      <c r="C6" s="43" t="s">
        <v>244</v>
      </c>
      <c r="D6" s="41">
        <v>45000</v>
      </c>
      <c r="E6" s="41">
        <v>0</v>
      </c>
      <c r="F6" s="41">
        <v>45000</v>
      </c>
      <c r="G6" s="41">
        <v>45000</v>
      </c>
      <c r="H6" s="41">
        <v>0</v>
      </c>
      <c r="I6" s="41">
        <v>0</v>
      </c>
      <c r="J6" s="41">
        <v>0</v>
      </c>
      <c r="K6" s="41">
        <v>0</v>
      </c>
      <c r="L6" s="41">
        <v>0</v>
      </c>
      <c r="M6" s="41">
        <v>0</v>
      </c>
      <c r="N6" s="41">
        <v>0</v>
      </c>
      <c r="O6" s="41">
        <v>0</v>
      </c>
      <c r="P6" s="41">
        <v>0</v>
      </c>
      <c r="Q6" s="41">
        <v>0</v>
      </c>
      <c r="R6" s="41">
        <v>0</v>
      </c>
      <c r="S6" s="41">
        <v>0</v>
      </c>
      <c r="T6" s="41">
        <v>0</v>
      </c>
      <c r="U6" s="41">
        <v>0</v>
      </c>
      <c r="V6" s="41">
        <v>0</v>
      </c>
      <c r="W6" s="41">
        <v>0</v>
      </c>
      <c r="X6" s="41">
        <v>45000</v>
      </c>
      <c r="Y6" s="41">
        <v>0</v>
      </c>
      <c r="Z6" s="41">
        <v>45000</v>
      </c>
      <c r="AA6" s="44"/>
      <c r="AB6" s="44"/>
      <c r="AC6" s="44"/>
      <c r="AD6" s="44"/>
      <c r="AE6" s="44"/>
      <c r="AF6" s="44"/>
      <c r="AG6" s="44"/>
      <c r="AH6" s="44"/>
      <c r="AI6" s="44"/>
      <c r="AJ6" s="44"/>
      <c r="AK6" s="44"/>
      <c r="AL6" s="44"/>
      <c r="AM6" s="44"/>
      <c r="AN6" s="44"/>
      <c r="AO6" s="44"/>
    </row>
    <row r="7" spans="1:41" s="36" customFormat="1" ht="34.5" customHeight="1">
      <c r="A7" s="42" t="s">
        <v>246</v>
      </c>
      <c r="B7" s="42" t="s">
        <v>243</v>
      </c>
      <c r="C7" s="43" t="s">
        <v>244</v>
      </c>
      <c r="D7" s="41">
        <v>10000</v>
      </c>
      <c r="E7" s="41">
        <v>0</v>
      </c>
      <c r="F7" s="41">
        <v>10000</v>
      </c>
      <c r="G7" s="41">
        <v>10000</v>
      </c>
      <c r="H7" s="41">
        <v>0</v>
      </c>
      <c r="I7" s="41">
        <v>0</v>
      </c>
      <c r="J7" s="41">
        <v>0</v>
      </c>
      <c r="K7" s="41">
        <v>0</v>
      </c>
      <c r="L7" s="41">
        <v>0</v>
      </c>
      <c r="M7" s="41">
        <v>0</v>
      </c>
      <c r="N7" s="41">
        <v>0</v>
      </c>
      <c r="O7" s="41">
        <v>0</v>
      </c>
      <c r="P7" s="41">
        <v>0</v>
      </c>
      <c r="Q7" s="41">
        <v>0</v>
      </c>
      <c r="R7" s="41">
        <v>0</v>
      </c>
      <c r="S7" s="41">
        <v>0</v>
      </c>
      <c r="T7" s="41">
        <v>0</v>
      </c>
      <c r="U7" s="41">
        <v>0</v>
      </c>
      <c r="V7" s="41">
        <v>0</v>
      </c>
      <c r="W7" s="41">
        <v>0</v>
      </c>
      <c r="X7" s="41">
        <v>10000</v>
      </c>
      <c r="Y7" s="41">
        <v>0</v>
      </c>
      <c r="Z7" s="41">
        <v>10000</v>
      </c>
      <c r="AA7" s="44"/>
      <c r="AB7" s="44"/>
      <c r="AC7" s="44"/>
      <c r="AD7" s="44"/>
      <c r="AE7" s="44"/>
      <c r="AF7" s="44"/>
      <c r="AG7" s="44"/>
      <c r="AH7" s="44"/>
      <c r="AI7" s="44"/>
      <c r="AJ7" s="44"/>
      <c r="AK7" s="44"/>
      <c r="AL7" s="44"/>
      <c r="AM7" s="44"/>
      <c r="AN7" s="44"/>
      <c r="AO7" s="44"/>
    </row>
    <row r="8" spans="4:41" ht="34.5" customHeight="1">
      <c r="D8" s="14"/>
      <c r="E8" s="14"/>
      <c r="F8" s="14"/>
      <c r="G8" s="14"/>
      <c r="H8" s="14"/>
      <c r="I8" s="14"/>
      <c r="J8" s="14"/>
      <c r="K8" s="14"/>
      <c r="L8" s="14"/>
      <c r="M8" s="17"/>
      <c r="N8" s="17"/>
      <c r="O8" s="17"/>
      <c r="P8" s="17"/>
      <c r="Q8" s="17"/>
      <c r="R8" s="17"/>
      <c r="S8" s="17"/>
      <c r="T8" s="17"/>
      <c r="U8" s="17"/>
      <c r="V8" s="17"/>
      <c r="W8" s="17"/>
      <c r="X8" s="17"/>
      <c r="Y8" s="17"/>
      <c r="Z8" s="1"/>
      <c r="AA8" s="1"/>
      <c r="AB8" s="1"/>
      <c r="AC8" s="1"/>
      <c r="AD8" s="1"/>
      <c r="AE8" s="1"/>
      <c r="AF8" s="1"/>
      <c r="AG8" s="1"/>
      <c r="AH8" s="1"/>
      <c r="AI8" s="1"/>
      <c r="AJ8" s="1"/>
      <c r="AK8" s="1"/>
      <c r="AL8" s="1"/>
      <c r="AM8" s="1"/>
      <c r="AN8" s="1"/>
      <c r="AO8" s="1"/>
    </row>
    <row r="9" spans="4:41" ht="34.5" customHeight="1">
      <c r="D9" s="14"/>
      <c r="E9" s="14"/>
      <c r="F9" s="14"/>
      <c r="G9" s="14"/>
      <c r="H9" s="14"/>
      <c r="I9" s="14"/>
      <c r="J9" s="14"/>
      <c r="K9" s="14"/>
      <c r="L9" s="14"/>
      <c r="M9" s="17"/>
      <c r="N9" s="17"/>
      <c r="O9" s="17"/>
      <c r="P9" s="17"/>
      <c r="Q9" s="17"/>
      <c r="R9" s="17"/>
      <c r="S9" s="17"/>
      <c r="T9" s="17"/>
      <c r="U9" s="17"/>
      <c r="V9" s="17"/>
      <c r="W9" s="17"/>
      <c r="X9" s="17"/>
      <c r="Y9" s="17"/>
      <c r="Z9" s="1"/>
      <c r="AA9" s="1"/>
      <c r="AB9" s="1"/>
      <c r="AC9" s="1"/>
      <c r="AD9" s="1"/>
      <c r="AE9" s="1"/>
      <c r="AF9" s="1"/>
      <c r="AG9" s="1"/>
      <c r="AH9" s="1"/>
      <c r="AI9" s="1"/>
      <c r="AJ9" s="1"/>
      <c r="AK9" s="1"/>
      <c r="AL9" s="1"/>
      <c r="AM9" s="1"/>
      <c r="AN9" s="1"/>
      <c r="AO9" s="1"/>
    </row>
    <row r="10" spans="4:41" ht="34.5" customHeight="1">
      <c r="D10" s="14"/>
      <c r="E10" s="14"/>
      <c r="F10" s="14"/>
      <c r="G10" s="14"/>
      <c r="H10" s="14"/>
      <c r="I10" s="14"/>
      <c r="J10" s="14"/>
      <c r="K10" s="14"/>
      <c r="L10" s="14"/>
      <c r="M10" s="17"/>
      <c r="N10" s="17"/>
      <c r="O10" s="17"/>
      <c r="P10" s="17"/>
      <c r="Q10" s="17"/>
      <c r="R10" s="17"/>
      <c r="S10" s="17"/>
      <c r="T10" s="17"/>
      <c r="U10" s="17"/>
      <c r="V10" s="17"/>
      <c r="W10" s="17"/>
      <c r="X10" s="17"/>
      <c r="Y10" s="17"/>
      <c r="Z10" s="1"/>
      <c r="AA10" s="1"/>
      <c r="AB10" s="1"/>
      <c r="AC10" s="1"/>
      <c r="AD10" s="1"/>
      <c r="AE10" s="1"/>
      <c r="AF10" s="1"/>
      <c r="AG10" s="1"/>
      <c r="AH10" s="1"/>
      <c r="AI10" s="1"/>
      <c r="AJ10" s="1"/>
      <c r="AK10" s="1"/>
      <c r="AL10" s="1"/>
      <c r="AM10" s="1"/>
      <c r="AN10" s="1"/>
      <c r="AO10" s="1"/>
    </row>
    <row r="11" spans="4:41" ht="34.5" customHeight="1">
      <c r="D11" s="14"/>
      <c r="E11" s="14"/>
      <c r="F11" s="14"/>
      <c r="G11" s="14"/>
      <c r="H11" s="14"/>
      <c r="I11" s="14"/>
      <c r="J11" s="14"/>
      <c r="K11" s="14"/>
      <c r="L11" s="14"/>
      <c r="M11" s="17"/>
      <c r="N11" s="17"/>
      <c r="O11" s="17"/>
      <c r="P11" s="17"/>
      <c r="Q11" s="17"/>
      <c r="R11" s="17"/>
      <c r="S11" s="17"/>
      <c r="T11" s="17"/>
      <c r="U11" s="17"/>
      <c r="V11" s="17"/>
      <c r="W11" s="17"/>
      <c r="X11" s="17"/>
      <c r="Y11" s="17"/>
      <c r="Z11" s="1"/>
      <c r="AA11" s="1"/>
      <c r="AB11" s="1"/>
      <c r="AC11" s="1"/>
      <c r="AD11" s="1"/>
      <c r="AE11" s="1"/>
      <c r="AF11" s="1"/>
      <c r="AG11" s="1"/>
      <c r="AH11" s="1"/>
      <c r="AI11" s="1"/>
      <c r="AJ11" s="1"/>
      <c r="AK11" s="1"/>
      <c r="AL11" s="1"/>
      <c r="AM11" s="1"/>
      <c r="AN11" s="1"/>
      <c r="AO11" s="1"/>
    </row>
    <row r="12" spans="4:41" ht="34.5" customHeight="1">
      <c r="D12" s="14"/>
      <c r="E12" s="14"/>
      <c r="F12" s="14"/>
      <c r="G12" s="14"/>
      <c r="H12" s="14"/>
      <c r="I12" s="14"/>
      <c r="J12" s="14"/>
      <c r="K12" s="14"/>
      <c r="L12" s="14"/>
      <c r="M12" s="17"/>
      <c r="N12" s="17"/>
      <c r="O12" s="17"/>
      <c r="P12" s="17"/>
      <c r="Q12" s="17"/>
      <c r="R12" s="17"/>
      <c r="S12" s="17"/>
      <c r="T12" s="17"/>
      <c r="U12" s="17"/>
      <c r="V12" s="17"/>
      <c r="W12" s="17"/>
      <c r="X12" s="17"/>
      <c r="Y12" s="17"/>
      <c r="Z12" s="1"/>
      <c r="AA12" s="1"/>
      <c r="AB12" s="1"/>
      <c r="AC12" s="1"/>
      <c r="AD12" s="1"/>
      <c r="AE12" s="1"/>
      <c r="AF12" s="1"/>
      <c r="AG12" s="1"/>
      <c r="AH12" s="1"/>
      <c r="AI12" s="1"/>
      <c r="AJ12" s="1"/>
      <c r="AK12" s="1"/>
      <c r="AL12" s="1"/>
      <c r="AM12" s="1"/>
      <c r="AN12" s="1"/>
      <c r="AO12" s="1"/>
    </row>
    <row r="13" spans="4:41" ht="34.5" customHeight="1">
      <c r="D13" s="14"/>
      <c r="E13" s="14"/>
      <c r="F13" s="14"/>
      <c r="G13" s="14"/>
      <c r="H13" s="14"/>
      <c r="I13" s="14"/>
      <c r="J13" s="14"/>
      <c r="K13" s="14"/>
      <c r="L13" s="14"/>
      <c r="M13" s="17"/>
      <c r="N13" s="17"/>
      <c r="O13" s="17"/>
      <c r="P13" s="17"/>
      <c r="Q13" s="17"/>
      <c r="R13" s="17"/>
      <c r="S13" s="17"/>
      <c r="T13" s="17"/>
      <c r="U13" s="17"/>
      <c r="V13" s="17"/>
      <c r="W13" s="17"/>
      <c r="X13" s="17"/>
      <c r="Y13" s="17"/>
      <c r="Z13" s="1"/>
      <c r="AA13" s="1"/>
      <c r="AB13" s="1"/>
      <c r="AC13" s="1"/>
      <c r="AD13" s="1"/>
      <c r="AE13" s="1"/>
      <c r="AF13" s="1"/>
      <c r="AG13" s="1"/>
      <c r="AH13" s="1"/>
      <c r="AI13" s="1"/>
      <c r="AJ13" s="1"/>
      <c r="AK13" s="1"/>
      <c r="AL13" s="1"/>
      <c r="AM13" s="1"/>
      <c r="AN13" s="1"/>
      <c r="AO13" s="1"/>
    </row>
    <row r="14" spans="4:41" ht="34.5" customHeight="1">
      <c r="D14" s="14"/>
      <c r="E14" s="14"/>
      <c r="F14" s="14"/>
      <c r="G14" s="14"/>
      <c r="H14" s="14"/>
      <c r="I14" s="14"/>
      <c r="J14" s="14"/>
      <c r="K14" s="14"/>
      <c r="L14" s="14"/>
      <c r="M14" s="17"/>
      <c r="N14" s="17"/>
      <c r="O14" s="17"/>
      <c r="P14" s="17"/>
      <c r="Q14" s="17"/>
      <c r="R14" s="17"/>
      <c r="S14" s="17"/>
      <c r="T14" s="17"/>
      <c r="U14" s="17"/>
      <c r="V14" s="17"/>
      <c r="W14" s="17"/>
      <c r="X14" s="17"/>
      <c r="Y14" s="17"/>
      <c r="Z14" s="1"/>
      <c r="AA14" s="1"/>
      <c r="AB14" s="1"/>
      <c r="AC14" s="1"/>
      <c r="AD14" s="1"/>
      <c r="AE14" s="1"/>
      <c r="AF14" s="1"/>
      <c r="AG14" s="1"/>
      <c r="AH14" s="1"/>
      <c r="AI14" s="1"/>
      <c r="AJ14" s="1"/>
      <c r="AK14" s="1"/>
      <c r="AL14" s="1"/>
      <c r="AM14" s="1"/>
      <c r="AN14" s="1"/>
      <c r="AO14" s="1"/>
    </row>
    <row r="15" spans="4:41" ht="34.5" customHeight="1">
      <c r="D15" s="14"/>
      <c r="E15" s="14"/>
      <c r="F15" s="14"/>
      <c r="G15" s="14"/>
      <c r="H15" s="14"/>
      <c r="I15" s="14"/>
      <c r="J15" s="14"/>
      <c r="K15" s="14"/>
      <c r="L15" s="14"/>
      <c r="M15" s="17"/>
      <c r="N15" s="17"/>
      <c r="O15" s="17"/>
      <c r="P15" s="17"/>
      <c r="Q15" s="17"/>
      <c r="R15" s="17"/>
      <c r="S15" s="17"/>
      <c r="T15" s="17"/>
      <c r="U15" s="17"/>
      <c r="V15" s="17"/>
      <c r="W15" s="17"/>
      <c r="X15" s="17"/>
      <c r="Y15" s="17"/>
      <c r="Z15" s="1"/>
      <c r="AA15" s="1"/>
      <c r="AB15" s="1"/>
      <c r="AC15" s="1"/>
      <c r="AD15" s="1"/>
      <c r="AE15" s="1"/>
      <c r="AF15" s="1"/>
      <c r="AG15" s="1"/>
      <c r="AH15" s="1"/>
      <c r="AI15" s="1"/>
      <c r="AJ15" s="1"/>
      <c r="AK15" s="1"/>
      <c r="AL15" s="1"/>
      <c r="AM15" s="1"/>
      <c r="AN15" s="1"/>
      <c r="AO15" s="1"/>
    </row>
    <row r="16" spans="4:41" ht="34.5" customHeight="1">
      <c r="D16" s="14"/>
      <c r="E16" s="14"/>
      <c r="F16" s="14"/>
      <c r="G16" s="14"/>
      <c r="H16" s="14"/>
      <c r="I16" s="14"/>
      <c r="J16" s="14"/>
      <c r="K16" s="14"/>
      <c r="L16" s="14"/>
      <c r="M16" s="17"/>
      <c r="N16" s="17"/>
      <c r="O16" s="17"/>
      <c r="P16" s="17"/>
      <c r="Q16" s="17"/>
      <c r="R16" s="17"/>
      <c r="S16" s="17"/>
      <c r="T16" s="17"/>
      <c r="U16" s="17"/>
      <c r="V16" s="17"/>
      <c r="W16" s="17"/>
      <c r="X16" s="17"/>
      <c r="Y16" s="17"/>
      <c r="Z16" s="1"/>
      <c r="AA16" s="1"/>
      <c r="AB16" s="1"/>
      <c r="AC16" s="1"/>
      <c r="AD16" s="1"/>
      <c r="AE16" s="1"/>
      <c r="AF16" s="1"/>
      <c r="AG16" s="1"/>
      <c r="AH16" s="1"/>
      <c r="AI16" s="1"/>
      <c r="AJ16" s="1"/>
      <c r="AK16" s="1"/>
      <c r="AL16" s="1"/>
      <c r="AM16" s="1"/>
      <c r="AN16" s="1"/>
      <c r="AO16" s="1"/>
    </row>
    <row r="17" spans="4:41" ht="34.5" customHeight="1">
      <c r="D17" s="14"/>
      <c r="E17" s="14"/>
      <c r="F17" s="14"/>
      <c r="G17" s="14"/>
      <c r="H17" s="14"/>
      <c r="I17" s="14"/>
      <c r="J17" s="14"/>
      <c r="K17" s="14"/>
      <c r="L17" s="14"/>
      <c r="M17" s="17"/>
      <c r="N17" s="17"/>
      <c r="O17" s="17"/>
      <c r="P17" s="17"/>
      <c r="Q17" s="17"/>
      <c r="R17" s="17"/>
      <c r="S17" s="17"/>
      <c r="T17" s="17"/>
      <c r="U17" s="17"/>
      <c r="V17" s="17"/>
      <c r="W17" s="17"/>
      <c r="X17" s="17"/>
      <c r="Y17" s="17"/>
      <c r="Z17" s="1"/>
      <c r="AA17" s="1"/>
      <c r="AB17" s="1"/>
      <c r="AC17" s="1"/>
      <c r="AD17" s="1"/>
      <c r="AE17" s="1"/>
      <c r="AF17" s="1"/>
      <c r="AG17" s="1"/>
      <c r="AH17" s="1"/>
      <c r="AI17" s="1"/>
      <c r="AJ17" s="1"/>
      <c r="AK17" s="1"/>
      <c r="AL17" s="1"/>
      <c r="AM17" s="1"/>
      <c r="AN17" s="1"/>
      <c r="AO17" s="1"/>
    </row>
    <row r="18" spans="4:41" ht="34.5" customHeight="1">
      <c r="D18" s="14"/>
      <c r="E18" s="14"/>
      <c r="F18" s="14"/>
      <c r="G18" s="14"/>
      <c r="H18" s="14"/>
      <c r="I18" s="14"/>
      <c r="J18" s="14"/>
      <c r="K18" s="14"/>
      <c r="L18" s="14"/>
      <c r="M18" s="17"/>
      <c r="N18" s="17"/>
      <c r="O18" s="17"/>
      <c r="P18" s="17"/>
      <c r="Q18" s="17"/>
      <c r="R18" s="17"/>
      <c r="S18" s="17"/>
      <c r="T18" s="17"/>
      <c r="U18" s="17"/>
      <c r="V18" s="17"/>
      <c r="W18" s="17"/>
      <c r="X18" s="17"/>
      <c r="Y18" s="17"/>
      <c r="Z18" s="1"/>
      <c r="AA18" s="1"/>
      <c r="AB18" s="1"/>
      <c r="AC18" s="1"/>
      <c r="AD18" s="1"/>
      <c r="AE18" s="1"/>
      <c r="AF18" s="1"/>
      <c r="AG18" s="1"/>
      <c r="AH18" s="1"/>
      <c r="AI18" s="1"/>
      <c r="AJ18" s="1"/>
      <c r="AK18" s="1"/>
      <c r="AL18" s="1"/>
      <c r="AM18" s="1"/>
      <c r="AN18" s="1"/>
      <c r="AO18" s="1"/>
    </row>
    <row r="19" spans="4:41" ht="34.5" customHeight="1">
      <c r="D19" s="14"/>
      <c r="E19" s="14"/>
      <c r="F19" s="14"/>
      <c r="G19" s="14"/>
      <c r="H19" s="14"/>
      <c r="I19" s="14"/>
      <c r="J19" s="14"/>
      <c r="K19" s="14"/>
      <c r="L19" s="14"/>
      <c r="M19" s="17"/>
      <c r="N19" s="17"/>
      <c r="O19" s="17"/>
      <c r="P19" s="17"/>
      <c r="Q19" s="17"/>
      <c r="R19" s="17"/>
      <c r="S19" s="17"/>
      <c r="T19" s="17"/>
      <c r="U19" s="17"/>
      <c r="V19" s="17"/>
      <c r="W19" s="17"/>
      <c r="X19" s="17"/>
      <c r="Y19" s="17"/>
      <c r="Z19" s="1"/>
      <c r="AA19" s="1"/>
      <c r="AB19" s="1"/>
      <c r="AC19" s="1"/>
      <c r="AD19" s="1"/>
      <c r="AE19" s="1"/>
      <c r="AF19" s="1"/>
      <c r="AG19" s="1"/>
      <c r="AH19" s="1"/>
      <c r="AI19" s="1"/>
      <c r="AJ19" s="1"/>
      <c r="AK19" s="1"/>
      <c r="AL19" s="1"/>
      <c r="AM19" s="1"/>
      <c r="AN19" s="1"/>
      <c r="AO19" s="1"/>
    </row>
    <row r="20" spans="4:41" ht="34.5" customHeight="1">
      <c r="D20" s="14"/>
      <c r="E20" s="14"/>
      <c r="F20" s="14"/>
      <c r="G20" s="14"/>
      <c r="H20" s="14"/>
      <c r="I20" s="14"/>
      <c r="J20" s="14"/>
      <c r="K20" s="14"/>
      <c r="L20" s="14"/>
      <c r="M20" s="17"/>
      <c r="N20" s="17"/>
      <c r="O20" s="17"/>
      <c r="P20" s="17"/>
      <c r="Q20" s="17"/>
      <c r="R20" s="17"/>
      <c r="S20" s="17"/>
      <c r="T20" s="17"/>
      <c r="U20" s="17"/>
      <c r="V20" s="17"/>
      <c r="W20" s="17"/>
      <c r="X20" s="17"/>
      <c r="Y20" s="17"/>
      <c r="Z20" s="1"/>
      <c r="AA20" s="1"/>
      <c r="AB20" s="1"/>
      <c r="AC20" s="1"/>
      <c r="AD20" s="1"/>
      <c r="AE20" s="1"/>
      <c r="AF20" s="1"/>
      <c r="AG20" s="1"/>
      <c r="AH20" s="1"/>
      <c r="AI20" s="1"/>
      <c r="AJ20" s="1"/>
      <c r="AK20" s="1"/>
      <c r="AL20" s="1"/>
      <c r="AM20" s="1"/>
      <c r="AN20" s="1"/>
      <c r="AO20" s="1"/>
    </row>
    <row r="21" spans="4:41" ht="34.5" customHeight="1">
      <c r="D21" s="14"/>
      <c r="E21" s="14"/>
      <c r="F21" s="14"/>
      <c r="G21" s="14"/>
      <c r="H21" s="14"/>
      <c r="I21" s="14"/>
      <c r="J21" s="14"/>
      <c r="K21" s="14"/>
      <c r="L21" s="14"/>
      <c r="M21" s="17"/>
      <c r="N21" s="17"/>
      <c r="O21" s="17"/>
      <c r="P21" s="17"/>
      <c r="Q21" s="17"/>
      <c r="R21" s="17"/>
      <c r="S21" s="17"/>
      <c r="T21" s="17"/>
      <c r="U21" s="17"/>
      <c r="V21" s="17"/>
      <c r="W21" s="17"/>
      <c r="X21" s="17"/>
      <c r="Y21" s="17"/>
      <c r="Z21" s="1"/>
      <c r="AA21" s="1"/>
      <c r="AB21" s="1"/>
      <c r="AC21" s="1"/>
      <c r="AD21" s="1"/>
      <c r="AE21" s="1"/>
      <c r="AF21" s="1"/>
      <c r="AG21" s="1"/>
      <c r="AH21" s="1"/>
      <c r="AI21" s="1"/>
      <c r="AJ21" s="1"/>
      <c r="AK21" s="1"/>
      <c r="AL21" s="1"/>
      <c r="AM21" s="1"/>
      <c r="AN21" s="1"/>
      <c r="AO21" s="1"/>
    </row>
    <row r="22" spans="4:41" ht="34.5" customHeight="1">
      <c r="D22" s="14"/>
      <c r="E22" s="14"/>
      <c r="F22" s="14"/>
      <c r="G22" s="14"/>
      <c r="H22" s="14"/>
      <c r="I22" s="14"/>
      <c r="J22" s="14"/>
      <c r="K22" s="14"/>
      <c r="L22" s="14"/>
      <c r="M22" s="17"/>
      <c r="N22" s="17"/>
      <c r="O22" s="17"/>
      <c r="P22" s="17"/>
      <c r="Q22" s="17"/>
      <c r="R22" s="17"/>
      <c r="S22" s="17"/>
      <c r="T22" s="17"/>
      <c r="U22" s="17"/>
      <c r="V22" s="17"/>
      <c r="W22" s="17"/>
      <c r="X22" s="17"/>
      <c r="Y22" s="17"/>
      <c r="Z22" s="1"/>
      <c r="AA22" s="1"/>
      <c r="AB22" s="1"/>
      <c r="AC22" s="1"/>
      <c r="AD22" s="1"/>
      <c r="AE22" s="1"/>
      <c r="AF22" s="1"/>
      <c r="AG22" s="1"/>
      <c r="AH22" s="1"/>
      <c r="AI22" s="1"/>
      <c r="AJ22" s="1"/>
      <c r="AK22" s="1"/>
      <c r="AL22" s="1"/>
      <c r="AM22" s="1"/>
      <c r="AN22" s="1"/>
      <c r="AO22" s="1"/>
    </row>
    <row r="23" spans="4:41" ht="34.5" customHeight="1">
      <c r="D23" s="14"/>
      <c r="E23" s="14"/>
      <c r="F23" s="14"/>
      <c r="G23" s="14"/>
      <c r="H23" s="14"/>
      <c r="I23" s="14"/>
      <c r="J23" s="14"/>
      <c r="K23" s="14"/>
      <c r="L23" s="14"/>
      <c r="M23" s="17"/>
      <c r="N23" s="17"/>
      <c r="O23" s="17"/>
      <c r="P23" s="17"/>
      <c r="Q23" s="17"/>
      <c r="R23" s="17"/>
      <c r="S23" s="17"/>
      <c r="T23" s="17"/>
      <c r="U23" s="17"/>
      <c r="V23" s="17"/>
      <c r="W23" s="17"/>
      <c r="X23" s="17"/>
      <c r="Y23" s="17"/>
      <c r="Z23" s="1"/>
      <c r="AA23" s="1"/>
      <c r="AB23" s="1"/>
      <c r="AC23" s="1"/>
      <c r="AD23" s="1"/>
      <c r="AE23" s="1"/>
      <c r="AF23" s="1"/>
      <c r="AG23" s="1"/>
      <c r="AH23" s="1"/>
      <c r="AI23" s="1"/>
      <c r="AJ23" s="1"/>
      <c r="AK23" s="1"/>
      <c r="AL23" s="1"/>
      <c r="AM23" s="1"/>
      <c r="AN23" s="1"/>
      <c r="AO23" s="1"/>
    </row>
    <row r="24" spans="4:41" ht="34.5" customHeight="1">
      <c r="D24" s="14"/>
      <c r="E24" s="14"/>
      <c r="F24" s="14"/>
      <c r="G24" s="14"/>
      <c r="H24" s="14"/>
      <c r="I24" s="14"/>
      <c r="J24" s="14"/>
      <c r="K24" s="14"/>
      <c r="L24" s="14"/>
      <c r="M24" s="17"/>
      <c r="N24" s="17"/>
      <c r="O24" s="17"/>
      <c r="P24" s="17"/>
      <c r="Q24" s="17"/>
      <c r="R24" s="17"/>
      <c r="S24" s="17"/>
      <c r="T24" s="17"/>
      <c r="U24" s="17"/>
      <c r="V24" s="17"/>
      <c r="W24" s="17"/>
      <c r="X24" s="17"/>
      <c r="Y24" s="17"/>
      <c r="Z24" s="1"/>
      <c r="AA24" s="1"/>
      <c r="AB24" s="1"/>
      <c r="AC24" s="1"/>
      <c r="AD24" s="1"/>
      <c r="AE24" s="1"/>
      <c r="AF24" s="1"/>
      <c r="AG24" s="1"/>
      <c r="AH24" s="1"/>
      <c r="AI24" s="1"/>
      <c r="AJ24" s="1"/>
      <c r="AK24" s="1"/>
      <c r="AL24" s="1"/>
      <c r="AM24" s="1"/>
      <c r="AN24" s="1"/>
      <c r="AO24" s="1"/>
    </row>
    <row r="25" spans="4:41" ht="45" customHeight="1">
      <c r="D25" s="14"/>
      <c r="E25" s="14"/>
      <c r="F25" s="14"/>
      <c r="G25" s="14"/>
      <c r="H25" s="14"/>
      <c r="I25" s="14"/>
      <c r="J25" s="14"/>
      <c r="K25" s="14"/>
      <c r="L25" s="14"/>
      <c r="M25" s="17"/>
      <c r="N25" s="17"/>
      <c r="O25" s="17"/>
      <c r="P25" s="17"/>
      <c r="Q25" s="17"/>
      <c r="R25" s="17"/>
      <c r="S25" s="17"/>
      <c r="T25" s="17"/>
      <c r="U25" s="17"/>
      <c r="V25" s="17"/>
      <c r="W25" s="17"/>
      <c r="X25" s="17"/>
      <c r="Y25" s="17"/>
      <c r="Z25" s="1"/>
      <c r="AA25" s="1"/>
      <c r="AB25" s="1"/>
      <c r="AC25" s="1"/>
      <c r="AD25" s="1"/>
      <c r="AE25" s="1"/>
      <c r="AF25" s="1"/>
      <c r="AG25" s="1"/>
      <c r="AH25" s="1"/>
      <c r="AI25" s="1"/>
      <c r="AJ25" s="1"/>
      <c r="AK25" s="1"/>
      <c r="AL25" s="1"/>
      <c r="AM25" s="1"/>
      <c r="AN25" s="1"/>
      <c r="AO25" s="1"/>
    </row>
    <row r="26" spans="4:41" ht="45" customHeight="1">
      <c r="D26" s="14"/>
      <c r="E26" s="14"/>
      <c r="F26" s="14"/>
      <c r="G26" s="14"/>
      <c r="H26" s="14"/>
      <c r="I26" s="14"/>
      <c r="J26" s="14"/>
      <c r="K26" s="14"/>
      <c r="L26" s="14"/>
      <c r="M26" s="17"/>
      <c r="N26" s="17"/>
      <c r="O26" s="17"/>
      <c r="P26" s="17"/>
      <c r="Q26" s="17"/>
      <c r="R26" s="17"/>
      <c r="S26" s="17"/>
      <c r="T26" s="17"/>
      <c r="U26" s="17"/>
      <c r="V26" s="17"/>
      <c r="W26" s="17"/>
      <c r="X26" s="17"/>
      <c r="Y26" s="17"/>
      <c r="Z26" s="1"/>
      <c r="AA26" s="1"/>
      <c r="AB26" s="1"/>
      <c r="AC26" s="1"/>
      <c r="AD26" s="1"/>
      <c r="AE26" s="1"/>
      <c r="AF26" s="1"/>
      <c r="AG26" s="1"/>
      <c r="AH26" s="1"/>
      <c r="AI26" s="1"/>
      <c r="AJ26" s="1"/>
      <c r="AK26" s="1"/>
      <c r="AL26" s="1"/>
      <c r="AM26" s="1"/>
      <c r="AN26" s="1"/>
      <c r="AO26" s="1"/>
    </row>
    <row r="27" spans="4:41" ht="45" customHeight="1">
      <c r="D27" s="14"/>
      <c r="E27" s="14"/>
      <c r="F27" s="14"/>
      <c r="G27" s="14"/>
      <c r="H27" s="14"/>
      <c r="I27" s="14"/>
      <c r="J27" s="14"/>
      <c r="K27" s="14"/>
      <c r="L27" s="14"/>
      <c r="M27" s="17"/>
      <c r="N27" s="17"/>
      <c r="O27" s="17"/>
      <c r="P27" s="17"/>
      <c r="Q27" s="17"/>
      <c r="R27" s="17"/>
      <c r="S27" s="17"/>
      <c r="T27" s="17"/>
      <c r="U27" s="17"/>
      <c r="V27" s="17"/>
      <c r="W27" s="17"/>
      <c r="X27" s="17"/>
      <c r="Y27" s="17"/>
      <c r="Z27" s="1"/>
      <c r="AA27" s="1"/>
      <c r="AB27" s="1"/>
      <c r="AC27" s="1"/>
      <c r="AD27" s="1"/>
      <c r="AE27" s="1"/>
      <c r="AF27" s="1"/>
      <c r="AG27" s="1"/>
      <c r="AH27" s="1"/>
      <c r="AI27" s="1"/>
      <c r="AJ27" s="1"/>
      <c r="AK27" s="1"/>
      <c r="AL27" s="1"/>
      <c r="AM27" s="1"/>
      <c r="AN27" s="1"/>
      <c r="AO27" s="1"/>
    </row>
    <row r="28" spans="4:41" ht="45" customHeight="1">
      <c r="D28" s="14"/>
      <c r="E28" s="14"/>
      <c r="F28" s="14"/>
      <c r="G28" s="14"/>
      <c r="H28" s="14"/>
      <c r="I28" s="14"/>
      <c r="J28" s="14"/>
      <c r="K28" s="14"/>
      <c r="L28" s="14"/>
      <c r="M28" s="17"/>
      <c r="N28" s="17"/>
      <c r="O28" s="17"/>
      <c r="P28" s="17"/>
      <c r="Q28" s="17"/>
      <c r="R28" s="17"/>
      <c r="S28" s="17"/>
      <c r="T28" s="17"/>
      <c r="U28" s="17"/>
      <c r="V28" s="17"/>
      <c r="W28" s="17"/>
      <c r="X28" s="17"/>
      <c r="Y28" s="17"/>
      <c r="Z28" s="1"/>
      <c r="AA28" s="1"/>
      <c r="AB28" s="1"/>
      <c r="AC28" s="1"/>
      <c r="AD28" s="1"/>
      <c r="AE28" s="1"/>
      <c r="AF28" s="1"/>
      <c r="AG28" s="1"/>
      <c r="AH28" s="1"/>
      <c r="AI28" s="1"/>
      <c r="AJ28" s="1"/>
      <c r="AK28" s="1"/>
      <c r="AL28" s="1"/>
      <c r="AM28" s="1"/>
      <c r="AN28" s="1"/>
      <c r="AO28" s="1"/>
    </row>
    <row r="29" spans="4:41" ht="45" customHeight="1">
      <c r="D29" s="14"/>
      <c r="E29" s="14"/>
      <c r="F29" s="14"/>
      <c r="G29" s="14"/>
      <c r="H29" s="14"/>
      <c r="I29" s="14"/>
      <c r="J29" s="14"/>
      <c r="K29" s="14"/>
      <c r="L29" s="14"/>
      <c r="M29" s="17"/>
      <c r="N29" s="17"/>
      <c r="O29" s="17"/>
      <c r="P29" s="17"/>
      <c r="Q29" s="17"/>
      <c r="R29" s="17"/>
      <c r="S29" s="17"/>
      <c r="T29" s="17"/>
      <c r="U29" s="17"/>
      <c r="V29" s="17"/>
      <c r="W29" s="17"/>
      <c r="X29" s="17"/>
      <c r="Y29" s="17"/>
      <c r="Z29" s="1"/>
      <c r="AA29" s="1"/>
      <c r="AB29" s="1"/>
      <c r="AC29" s="1"/>
      <c r="AD29" s="1"/>
      <c r="AE29" s="1"/>
      <c r="AF29" s="1"/>
      <c r="AG29" s="1"/>
      <c r="AH29" s="1"/>
      <c r="AI29" s="1"/>
      <c r="AJ29" s="1"/>
      <c r="AK29" s="1"/>
      <c r="AL29" s="1"/>
      <c r="AM29" s="1"/>
      <c r="AN29" s="1"/>
      <c r="AO29" s="1"/>
    </row>
    <row r="30" spans="4:41" ht="45" customHeight="1">
      <c r="D30" s="14"/>
      <c r="E30" s="14"/>
      <c r="F30" s="14"/>
      <c r="G30" s="14"/>
      <c r="H30" s="14"/>
      <c r="I30" s="14"/>
      <c r="J30" s="14"/>
      <c r="K30" s="14"/>
      <c r="L30" s="14"/>
      <c r="M30" s="17"/>
      <c r="N30" s="17"/>
      <c r="O30" s="17"/>
      <c r="P30" s="17"/>
      <c r="Q30" s="17"/>
      <c r="R30" s="17"/>
      <c r="S30" s="17"/>
      <c r="T30" s="17"/>
      <c r="U30" s="17"/>
      <c r="V30" s="17"/>
      <c r="W30" s="17"/>
      <c r="X30" s="17"/>
      <c r="Y30" s="17"/>
      <c r="Z30" s="1"/>
      <c r="AA30" s="1"/>
      <c r="AB30" s="1"/>
      <c r="AC30" s="1"/>
      <c r="AD30" s="1"/>
      <c r="AE30" s="1"/>
      <c r="AF30" s="1"/>
      <c r="AG30" s="1"/>
      <c r="AH30" s="1"/>
      <c r="AI30" s="1"/>
      <c r="AJ30" s="1"/>
      <c r="AK30" s="1"/>
      <c r="AL30" s="1"/>
      <c r="AM30" s="1"/>
      <c r="AN30" s="1"/>
      <c r="AO30" s="1"/>
    </row>
    <row r="31" spans="4:41" ht="45" customHeight="1">
      <c r="D31" s="14"/>
      <c r="E31" s="14"/>
      <c r="F31" s="14"/>
      <c r="G31" s="14"/>
      <c r="H31" s="14"/>
      <c r="I31" s="14"/>
      <c r="J31" s="14"/>
      <c r="K31" s="14"/>
      <c r="L31" s="14"/>
      <c r="M31" s="17"/>
      <c r="N31" s="17"/>
      <c r="O31" s="17"/>
      <c r="P31" s="17"/>
      <c r="Q31" s="17"/>
      <c r="R31" s="17"/>
      <c r="S31" s="17"/>
      <c r="T31" s="17"/>
      <c r="U31" s="17"/>
      <c r="V31" s="17"/>
      <c r="W31" s="17"/>
      <c r="X31" s="17"/>
      <c r="Y31" s="17"/>
      <c r="Z31" s="1"/>
      <c r="AA31" s="1"/>
      <c r="AB31" s="1"/>
      <c r="AC31" s="1"/>
      <c r="AD31" s="1"/>
      <c r="AE31" s="1"/>
      <c r="AF31" s="1"/>
      <c r="AG31" s="1"/>
      <c r="AH31" s="1"/>
      <c r="AI31" s="1"/>
      <c r="AJ31" s="1"/>
      <c r="AK31" s="1"/>
      <c r="AL31" s="1"/>
      <c r="AM31" s="1"/>
      <c r="AN31" s="1"/>
      <c r="AO31" s="1"/>
    </row>
    <row r="32" spans="4:41" ht="45" customHeight="1">
      <c r="D32" s="14"/>
      <c r="E32" s="14"/>
      <c r="F32" s="14"/>
      <c r="G32" s="14"/>
      <c r="H32" s="14"/>
      <c r="I32" s="14"/>
      <c r="J32" s="14"/>
      <c r="K32" s="14"/>
      <c r="L32" s="14"/>
      <c r="M32" s="17"/>
      <c r="N32" s="17"/>
      <c r="O32" s="17"/>
      <c r="P32" s="17"/>
      <c r="Q32" s="17"/>
      <c r="R32" s="17"/>
      <c r="S32" s="17"/>
      <c r="T32" s="17"/>
      <c r="U32" s="17"/>
      <c r="V32" s="17"/>
      <c r="W32" s="17"/>
      <c r="X32" s="17"/>
      <c r="Y32" s="17"/>
      <c r="Z32" s="1"/>
      <c r="AA32" s="1"/>
      <c r="AB32" s="1"/>
      <c r="AC32" s="1"/>
      <c r="AD32" s="1"/>
      <c r="AE32" s="1"/>
      <c r="AF32" s="1"/>
      <c r="AG32" s="1"/>
      <c r="AH32" s="1"/>
      <c r="AI32" s="1"/>
      <c r="AJ32" s="1"/>
      <c r="AK32" s="1"/>
      <c r="AL32" s="1"/>
      <c r="AM32" s="1"/>
      <c r="AN32" s="1"/>
      <c r="AO32" s="1"/>
    </row>
    <row r="33" spans="4:41" ht="45" customHeight="1">
      <c r="D33" s="14"/>
      <c r="E33" s="14"/>
      <c r="F33" s="14"/>
      <c r="G33" s="14"/>
      <c r="H33" s="14"/>
      <c r="I33" s="14"/>
      <c r="J33" s="14"/>
      <c r="K33" s="14"/>
      <c r="L33" s="14"/>
      <c r="M33" s="17"/>
      <c r="N33" s="17"/>
      <c r="O33" s="17"/>
      <c r="P33" s="17"/>
      <c r="Q33" s="17"/>
      <c r="R33" s="17"/>
      <c r="S33" s="17"/>
      <c r="T33" s="17"/>
      <c r="U33" s="17"/>
      <c r="V33" s="17"/>
      <c r="W33" s="17"/>
      <c r="X33" s="17"/>
      <c r="Y33" s="17"/>
      <c r="Z33" s="1"/>
      <c r="AA33" s="1"/>
      <c r="AB33" s="1"/>
      <c r="AC33" s="1"/>
      <c r="AD33" s="1"/>
      <c r="AE33" s="1"/>
      <c r="AF33" s="1"/>
      <c r="AG33" s="1"/>
      <c r="AH33" s="1"/>
      <c r="AI33" s="1"/>
      <c r="AJ33" s="1"/>
      <c r="AK33" s="1"/>
      <c r="AL33" s="1"/>
      <c r="AM33" s="1"/>
      <c r="AN33" s="1"/>
      <c r="AO33" s="1"/>
    </row>
    <row r="34" spans="4:41" ht="45" customHeight="1">
      <c r="D34" s="14"/>
      <c r="E34" s="14"/>
      <c r="F34" s="14"/>
      <c r="G34" s="14"/>
      <c r="H34" s="14"/>
      <c r="I34" s="14"/>
      <c r="J34" s="14"/>
      <c r="K34" s="14"/>
      <c r="L34" s="14"/>
      <c r="M34" s="17"/>
      <c r="N34" s="17"/>
      <c r="O34" s="17"/>
      <c r="P34" s="17"/>
      <c r="Q34" s="17"/>
      <c r="R34" s="17"/>
      <c r="S34" s="17"/>
      <c r="T34" s="17"/>
      <c r="U34" s="17"/>
      <c r="V34" s="17"/>
      <c r="W34" s="17"/>
      <c r="X34" s="17"/>
      <c r="Y34" s="17"/>
      <c r="Z34" s="1"/>
      <c r="AA34" s="1"/>
      <c r="AB34" s="1"/>
      <c r="AC34" s="1"/>
      <c r="AD34" s="1"/>
      <c r="AE34" s="1"/>
      <c r="AF34" s="1"/>
      <c r="AG34" s="1"/>
      <c r="AH34" s="1"/>
      <c r="AI34" s="1"/>
      <c r="AJ34" s="1"/>
      <c r="AK34" s="1"/>
      <c r="AL34" s="1"/>
      <c r="AM34" s="1"/>
      <c r="AN34" s="1"/>
      <c r="AO34" s="1"/>
    </row>
    <row r="35" spans="4:41" ht="45" customHeight="1">
      <c r="D35" s="14"/>
      <c r="E35" s="14"/>
      <c r="F35" s="14"/>
      <c r="G35" s="14"/>
      <c r="H35" s="14"/>
      <c r="I35" s="14"/>
      <c r="J35" s="14"/>
      <c r="K35" s="14"/>
      <c r="L35" s="14"/>
      <c r="M35" s="17"/>
      <c r="N35" s="17"/>
      <c r="O35" s="17"/>
      <c r="P35" s="17"/>
      <c r="Q35" s="17"/>
      <c r="R35" s="17"/>
      <c r="S35" s="17"/>
      <c r="T35" s="17"/>
      <c r="U35" s="17"/>
      <c r="V35" s="17"/>
      <c r="W35" s="17"/>
      <c r="X35" s="17"/>
      <c r="Y35" s="17"/>
      <c r="Z35" s="1"/>
      <c r="AA35" s="1"/>
      <c r="AB35" s="1"/>
      <c r="AC35" s="1"/>
      <c r="AD35" s="1"/>
      <c r="AE35" s="1"/>
      <c r="AF35" s="1"/>
      <c r="AG35" s="1"/>
      <c r="AH35" s="1"/>
      <c r="AI35" s="1"/>
      <c r="AJ35" s="1"/>
      <c r="AK35" s="1"/>
      <c r="AL35" s="1"/>
      <c r="AM35" s="1"/>
      <c r="AN35" s="1"/>
      <c r="AO35" s="1"/>
    </row>
    <row r="36" spans="4:41" ht="45" customHeight="1">
      <c r="D36" s="14"/>
      <c r="E36" s="14"/>
      <c r="F36" s="14"/>
      <c r="G36" s="14"/>
      <c r="H36" s="14"/>
      <c r="I36" s="14"/>
      <c r="J36" s="14"/>
      <c r="K36" s="14"/>
      <c r="L36" s="14"/>
      <c r="M36" s="17"/>
      <c r="N36" s="17"/>
      <c r="O36" s="17"/>
      <c r="P36" s="17"/>
      <c r="Q36" s="17"/>
      <c r="R36" s="17"/>
      <c r="S36" s="17"/>
      <c r="T36" s="17"/>
      <c r="U36" s="17"/>
      <c r="V36" s="17"/>
      <c r="W36" s="17"/>
      <c r="X36" s="17"/>
      <c r="Y36" s="17"/>
      <c r="Z36" s="1"/>
      <c r="AA36" s="1"/>
      <c r="AB36" s="1"/>
      <c r="AC36" s="1"/>
      <c r="AD36" s="1"/>
      <c r="AE36" s="1"/>
      <c r="AF36" s="1"/>
      <c r="AG36" s="1"/>
      <c r="AH36" s="1"/>
      <c r="AI36" s="1"/>
      <c r="AJ36" s="1"/>
      <c r="AK36" s="1"/>
      <c r="AL36" s="1"/>
      <c r="AM36" s="1"/>
      <c r="AN36" s="1"/>
      <c r="AO36" s="1"/>
    </row>
    <row r="37" spans="4:41" ht="45" customHeight="1">
      <c r="D37" s="14"/>
      <c r="E37" s="14"/>
      <c r="F37" s="14"/>
      <c r="G37" s="14"/>
      <c r="H37" s="14"/>
      <c r="I37" s="14"/>
      <c r="J37" s="14"/>
      <c r="K37" s="14"/>
      <c r="L37" s="14"/>
      <c r="M37" s="17"/>
      <c r="N37" s="17"/>
      <c r="O37" s="17"/>
      <c r="P37" s="17"/>
      <c r="Q37" s="17"/>
      <c r="R37" s="17"/>
      <c r="S37" s="17"/>
      <c r="T37" s="17"/>
      <c r="U37" s="17"/>
      <c r="V37" s="17"/>
      <c r="W37" s="17"/>
      <c r="X37" s="17"/>
      <c r="Y37" s="17"/>
      <c r="Z37" s="1"/>
      <c r="AA37" s="1"/>
      <c r="AB37" s="1"/>
      <c r="AC37" s="1"/>
      <c r="AD37" s="1"/>
      <c r="AE37" s="1"/>
      <c r="AF37" s="1"/>
      <c r="AG37" s="1"/>
      <c r="AH37" s="1"/>
      <c r="AI37" s="1"/>
      <c r="AJ37" s="1"/>
      <c r="AK37" s="1"/>
      <c r="AL37" s="1"/>
      <c r="AM37" s="1"/>
      <c r="AN37" s="1"/>
      <c r="AO37" s="1"/>
    </row>
    <row r="38" spans="4:41" ht="45" customHeight="1">
      <c r="D38" s="14"/>
      <c r="E38" s="14"/>
      <c r="F38" s="14"/>
      <c r="G38" s="14"/>
      <c r="H38" s="14"/>
      <c r="I38" s="14"/>
      <c r="J38" s="14"/>
      <c r="K38" s="14"/>
      <c r="L38" s="14"/>
      <c r="M38" s="17"/>
      <c r="N38" s="17"/>
      <c r="O38" s="17"/>
      <c r="P38" s="17"/>
      <c r="Q38" s="17"/>
      <c r="R38" s="17"/>
      <c r="S38" s="17"/>
      <c r="T38" s="17"/>
      <c r="U38" s="17"/>
      <c r="V38" s="17"/>
      <c r="W38" s="17"/>
      <c r="X38" s="17"/>
      <c r="Y38" s="17"/>
      <c r="Z38" s="1"/>
      <c r="AA38" s="1"/>
      <c r="AB38" s="1"/>
      <c r="AC38" s="1"/>
      <c r="AD38" s="1"/>
      <c r="AE38" s="1"/>
      <c r="AF38" s="1"/>
      <c r="AG38" s="1"/>
      <c r="AH38" s="1"/>
      <c r="AI38" s="1"/>
      <c r="AJ38" s="1"/>
      <c r="AK38" s="1"/>
      <c r="AL38" s="1"/>
      <c r="AM38" s="1"/>
      <c r="AN38" s="1"/>
      <c r="AO38" s="1"/>
    </row>
    <row r="39" spans="4:41" ht="30" customHeight="1">
      <c r="D39" s="14"/>
      <c r="E39" s="14"/>
      <c r="F39" s="14"/>
      <c r="G39" s="14"/>
      <c r="H39" s="14"/>
      <c r="I39" s="14"/>
      <c r="J39" s="14"/>
      <c r="K39" s="14"/>
      <c r="L39" s="14"/>
      <c r="M39" s="17"/>
      <c r="N39" s="17"/>
      <c r="O39" s="17"/>
      <c r="P39" s="17"/>
      <c r="Q39" s="17"/>
      <c r="R39" s="17"/>
      <c r="S39" s="17"/>
      <c r="T39" s="17"/>
      <c r="U39" s="17"/>
      <c r="V39" s="17"/>
      <c r="W39" s="17"/>
      <c r="X39" s="17"/>
      <c r="Y39" s="17"/>
      <c r="Z39" s="1"/>
      <c r="AA39" s="1"/>
      <c r="AB39" s="1"/>
      <c r="AC39" s="1"/>
      <c r="AD39" s="1"/>
      <c r="AE39" s="1"/>
      <c r="AF39" s="1"/>
      <c r="AG39" s="1"/>
      <c r="AH39" s="1"/>
      <c r="AI39" s="1"/>
      <c r="AJ39" s="1"/>
      <c r="AK39" s="1"/>
      <c r="AL39" s="1"/>
      <c r="AM39" s="1"/>
      <c r="AN39" s="1"/>
      <c r="AO39" s="1"/>
    </row>
    <row r="40" spans="4:41" ht="30" customHeight="1">
      <c r="D40" s="14"/>
      <c r="E40" s="14"/>
      <c r="F40" s="14"/>
      <c r="G40" s="14"/>
      <c r="H40" s="14"/>
      <c r="I40" s="14"/>
      <c r="J40" s="14"/>
      <c r="K40" s="14"/>
      <c r="L40" s="14"/>
      <c r="M40" s="17"/>
      <c r="N40" s="17"/>
      <c r="O40" s="17"/>
      <c r="P40" s="17"/>
      <c r="Q40" s="17"/>
      <c r="R40" s="17"/>
      <c r="S40" s="17"/>
      <c r="T40" s="17"/>
      <c r="U40" s="17"/>
      <c r="V40" s="17"/>
      <c r="W40" s="17"/>
      <c r="X40" s="17"/>
      <c r="Y40" s="17"/>
      <c r="Z40" s="1"/>
      <c r="AA40" s="1"/>
      <c r="AB40" s="1"/>
      <c r="AC40" s="1"/>
      <c r="AD40" s="1"/>
      <c r="AE40" s="1"/>
      <c r="AF40" s="1"/>
      <c r="AG40" s="1"/>
      <c r="AH40" s="1"/>
      <c r="AI40" s="1"/>
      <c r="AJ40" s="1"/>
      <c r="AK40" s="1"/>
      <c r="AL40" s="1"/>
      <c r="AM40" s="1"/>
      <c r="AN40" s="1"/>
      <c r="AO40" s="1"/>
    </row>
    <row r="41" spans="4:41" ht="15" customHeight="1">
      <c r="D41" s="14"/>
      <c r="E41" s="14"/>
      <c r="F41" s="14"/>
      <c r="G41" s="14"/>
      <c r="H41" s="14"/>
      <c r="I41" s="14"/>
      <c r="J41" s="14"/>
      <c r="K41" s="14"/>
      <c r="L41" s="14"/>
      <c r="M41" s="17"/>
      <c r="N41" s="17"/>
      <c r="O41" s="17"/>
      <c r="P41" s="17"/>
      <c r="Q41" s="17"/>
      <c r="R41" s="17"/>
      <c r="S41" s="17"/>
      <c r="T41" s="17"/>
      <c r="U41" s="17"/>
      <c r="V41" s="17"/>
      <c r="W41" s="17"/>
      <c r="X41" s="17"/>
      <c r="Y41" s="17"/>
      <c r="Z41" s="1"/>
      <c r="AA41" s="1"/>
      <c r="AB41" s="1"/>
      <c r="AC41" s="1"/>
      <c r="AD41" s="1"/>
      <c r="AE41" s="1"/>
      <c r="AF41" s="1"/>
      <c r="AG41" s="1"/>
      <c r="AH41" s="1"/>
      <c r="AI41" s="1"/>
      <c r="AJ41" s="1"/>
      <c r="AK41" s="1"/>
      <c r="AL41" s="1"/>
      <c r="AM41" s="1"/>
      <c r="AN41" s="1"/>
      <c r="AO41" s="1"/>
    </row>
    <row r="42" spans="4:41" ht="15" customHeight="1">
      <c r="D42" s="14"/>
      <c r="E42" s="14"/>
      <c r="F42" s="14"/>
      <c r="G42" s="14"/>
      <c r="H42" s="14"/>
      <c r="I42" s="14"/>
      <c r="J42" s="14"/>
      <c r="K42" s="14"/>
      <c r="L42" s="14"/>
      <c r="M42" s="17"/>
      <c r="N42" s="17"/>
      <c r="O42" s="17"/>
      <c r="P42" s="17"/>
      <c r="Q42" s="17"/>
      <c r="R42" s="17"/>
      <c r="S42" s="17"/>
      <c r="T42" s="17"/>
      <c r="U42" s="17"/>
      <c r="V42" s="17"/>
      <c r="W42" s="17"/>
      <c r="X42" s="17"/>
      <c r="Y42" s="17"/>
      <c r="Z42" s="1"/>
      <c r="AA42" s="1"/>
      <c r="AB42" s="1"/>
      <c r="AC42" s="1"/>
      <c r="AD42" s="1"/>
      <c r="AE42" s="1"/>
      <c r="AF42" s="1"/>
      <c r="AG42" s="1"/>
      <c r="AH42" s="1"/>
      <c r="AI42" s="1"/>
      <c r="AJ42" s="1"/>
      <c r="AK42" s="1"/>
      <c r="AL42" s="1"/>
      <c r="AM42" s="1"/>
      <c r="AN42" s="1"/>
      <c r="AO42" s="1"/>
    </row>
    <row r="43" spans="4:41" ht="15" customHeight="1">
      <c r="D43" s="14"/>
      <c r="E43" s="14"/>
      <c r="F43" s="14"/>
      <c r="G43" s="14"/>
      <c r="H43" s="14"/>
      <c r="I43" s="14"/>
      <c r="J43" s="14"/>
      <c r="K43" s="14"/>
      <c r="L43" s="14"/>
      <c r="M43" s="17"/>
      <c r="N43" s="17"/>
      <c r="O43" s="17"/>
      <c r="P43" s="17"/>
      <c r="Q43" s="17"/>
      <c r="R43" s="17"/>
      <c r="S43" s="17"/>
      <c r="T43" s="17"/>
      <c r="U43" s="17"/>
      <c r="V43" s="17"/>
      <c r="W43" s="17"/>
      <c r="X43" s="17"/>
      <c r="Y43" s="17"/>
      <c r="Z43" s="1"/>
      <c r="AA43" s="1"/>
      <c r="AB43" s="1"/>
      <c r="AC43" s="1"/>
      <c r="AD43" s="1"/>
      <c r="AE43" s="1"/>
      <c r="AF43" s="1"/>
      <c r="AG43" s="1"/>
      <c r="AH43" s="1"/>
      <c r="AI43" s="1"/>
      <c r="AJ43" s="1"/>
      <c r="AK43" s="1"/>
      <c r="AL43" s="1"/>
      <c r="AM43" s="1"/>
      <c r="AN43" s="1"/>
      <c r="AO43" s="1"/>
    </row>
    <row r="44" spans="4:41" ht="15" customHeight="1">
      <c r="D44" s="14"/>
      <c r="E44" s="14"/>
      <c r="F44" s="14"/>
      <c r="G44" s="14"/>
      <c r="H44" s="14"/>
      <c r="I44" s="14"/>
      <c r="J44" s="14"/>
      <c r="K44" s="14"/>
      <c r="L44" s="14"/>
      <c r="M44" s="17"/>
      <c r="N44" s="17"/>
      <c r="O44" s="17"/>
      <c r="P44" s="17"/>
      <c r="Q44" s="17"/>
      <c r="R44" s="17"/>
      <c r="S44" s="17"/>
      <c r="T44" s="17"/>
      <c r="U44" s="17"/>
      <c r="V44" s="17"/>
      <c r="W44" s="17"/>
      <c r="X44" s="17"/>
      <c r="Y44" s="17"/>
      <c r="Z44" s="1"/>
      <c r="AA44" s="1"/>
      <c r="AB44" s="1"/>
      <c r="AC44" s="1"/>
      <c r="AD44" s="1"/>
      <c r="AE44" s="1"/>
      <c r="AF44" s="1"/>
      <c r="AG44" s="1"/>
      <c r="AH44" s="1"/>
      <c r="AI44" s="1"/>
      <c r="AJ44" s="1"/>
      <c r="AK44" s="1"/>
      <c r="AL44" s="1"/>
      <c r="AM44" s="1"/>
      <c r="AN44" s="1"/>
      <c r="AO44" s="1"/>
    </row>
    <row r="45" spans="4:41" ht="15" customHeight="1">
      <c r="D45" s="14"/>
      <c r="E45" s="14"/>
      <c r="F45" s="14"/>
      <c r="G45" s="14"/>
      <c r="H45" s="14"/>
      <c r="I45" s="14"/>
      <c r="J45" s="14"/>
      <c r="K45" s="14"/>
      <c r="L45" s="14"/>
      <c r="M45" s="17"/>
      <c r="N45" s="17"/>
      <c r="O45" s="17"/>
      <c r="P45" s="17"/>
      <c r="Q45" s="17"/>
      <c r="R45" s="17"/>
      <c r="S45" s="17"/>
      <c r="T45" s="17"/>
      <c r="U45" s="17"/>
      <c r="V45" s="17"/>
      <c r="W45" s="17"/>
      <c r="X45" s="17"/>
      <c r="Y45" s="17"/>
      <c r="Z45" s="1"/>
      <c r="AA45" s="1"/>
      <c r="AB45" s="1"/>
      <c r="AC45" s="1"/>
      <c r="AD45" s="1"/>
      <c r="AE45" s="1"/>
      <c r="AF45" s="1"/>
      <c r="AG45" s="1"/>
      <c r="AH45" s="1"/>
      <c r="AI45" s="1"/>
      <c r="AJ45" s="1"/>
      <c r="AK45" s="1"/>
      <c r="AL45" s="1"/>
      <c r="AM45" s="1"/>
      <c r="AN45" s="1"/>
      <c r="AO45" s="1"/>
    </row>
    <row r="46" spans="4:41" ht="15" customHeight="1">
      <c r="D46" s="14"/>
      <c r="E46" s="14"/>
      <c r="F46" s="14"/>
      <c r="G46" s="14"/>
      <c r="H46" s="14"/>
      <c r="I46" s="14"/>
      <c r="J46" s="14"/>
      <c r="K46" s="14"/>
      <c r="L46" s="14"/>
      <c r="M46" s="17"/>
      <c r="N46" s="17"/>
      <c r="O46" s="17"/>
      <c r="P46" s="17"/>
      <c r="Q46" s="17"/>
      <c r="R46" s="17"/>
      <c r="S46" s="17"/>
      <c r="T46" s="17"/>
      <c r="U46" s="17"/>
      <c r="V46" s="17"/>
      <c r="W46" s="17"/>
      <c r="X46" s="17"/>
      <c r="Y46" s="17"/>
      <c r="Z46" s="1"/>
      <c r="AA46" s="1"/>
      <c r="AB46" s="1"/>
      <c r="AC46" s="1"/>
      <c r="AD46" s="1"/>
      <c r="AE46" s="1"/>
      <c r="AF46" s="1"/>
      <c r="AG46" s="1"/>
      <c r="AH46" s="1"/>
      <c r="AI46" s="1"/>
      <c r="AJ46" s="1"/>
      <c r="AK46" s="1"/>
      <c r="AL46" s="1"/>
      <c r="AM46" s="1"/>
      <c r="AN46" s="1"/>
      <c r="AO46" s="1"/>
    </row>
    <row r="47" spans="4:41" ht="15" customHeight="1">
      <c r="D47" s="14"/>
      <c r="E47" s="14"/>
      <c r="F47" s="14"/>
      <c r="G47" s="14"/>
      <c r="H47" s="14"/>
      <c r="I47" s="14"/>
      <c r="J47" s="14"/>
      <c r="K47" s="14"/>
      <c r="L47" s="14"/>
      <c r="M47" s="17"/>
      <c r="N47" s="17"/>
      <c r="O47" s="17"/>
      <c r="P47" s="17"/>
      <c r="Q47" s="17"/>
      <c r="R47" s="17"/>
      <c r="S47" s="17"/>
      <c r="T47" s="17"/>
      <c r="U47" s="17"/>
      <c r="V47" s="17"/>
      <c r="W47" s="17"/>
      <c r="X47" s="17"/>
      <c r="Y47" s="17"/>
      <c r="Z47" s="1"/>
      <c r="AA47" s="1"/>
      <c r="AB47" s="1"/>
      <c r="AC47" s="1"/>
      <c r="AD47" s="1"/>
      <c r="AE47" s="1"/>
      <c r="AF47" s="1"/>
      <c r="AG47" s="1"/>
      <c r="AH47" s="1"/>
      <c r="AI47" s="1"/>
      <c r="AJ47" s="1"/>
      <c r="AK47" s="1"/>
      <c r="AL47" s="1"/>
      <c r="AM47" s="1"/>
      <c r="AN47" s="1"/>
      <c r="AO47" s="1"/>
    </row>
    <row r="48" spans="4:41" ht="15" customHeight="1">
      <c r="D48" s="14"/>
      <c r="E48" s="14"/>
      <c r="F48" s="14"/>
      <c r="G48" s="14"/>
      <c r="H48" s="14"/>
      <c r="I48" s="14"/>
      <c r="J48" s="14"/>
      <c r="K48" s="14"/>
      <c r="L48" s="14"/>
      <c r="M48" s="17"/>
      <c r="N48" s="17"/>
      <c r="O48" s="17"/>
      <c r="P48" s="17"/>
      <c r="Q48" s="17"/>
      <c r="R48" s="17"/>
      <c r="S48" s="17"/>
      <c r="T48" s="17"/>
      <c r="U48" s="17"/>
      <c r="V48" s="17"/>
      <c r="W48" s="17"/>
      <c r="X48" s="17"/>
      <c r="Y48" s="17"/>
      <c r="Z48" s="1"/>
      <c r="AA48" s="1"/>
      <c r="AB48" s="1"/>
      <c r="AC48" s="1"/>
      <c r="AD48" s="1"/>
      <c r="AE48" s="1"/>
      <c r="AF48" s="1"/>
      <c r="AG48" s="1"/>
      <c r="AH48" s="1"/>
      <c r="AI48" s="1"/>
      <c r="AJ48" s="1"/>
      <c r="AK48" s="1"/>
      <c r="AL48" s="1"/>
      <c r="AM48" s="1"/>
      <c r="AN48" s="1"/>
      <c r="AO48" s="1"/>
    </row>
    <row r="49" spans="4:41" ht="15" customHeight="1">
      <c r="D49" s="14"/>
      <c r="E49" s="14"/>
      <c r="F49" s="14"/>
      <c r="G49" s="14"/>
      <c r="H49" s="14"/>
      <c r="I49" s="14"/>
      <c r="J49" s="14"/>
      <c r="K49" s="14"/>
      <c r="L49" s="14"/>
      <c r="M49" s="17"/>
      <c r="N49" s="17"/>
      <c r="O49" s="17"/>
      <c r="P49" s="17"/>
      <c r="Q49" s="17"/>
      <c r="R49" s="17"/>
      <c r="S49" s="17"/>
      <c r="T49" s="17"/>
      <c r="U49" s="17"/>
      <c r="V49" s="17"/>
      <c r="W49" s="17"/>
      <c r="X49" s="17"/>
      <c r="Y49" s="17"/>
      <c r="Z49" s="1"/>
      <c r="AA49" s="1"/>
      <c r="AB49" s="1"/>
      <c r="AC49" s="1"/>
      <c r="AD49" s="1"/>
      <c r="AE49" s="1"/>
      <c r="AF49" s="1"/>
      <c r="AG49" s="1"/>
      <c r="AH49" s="1"/>
      <c r="AI49" s="1"/>
      <c r="AJ49" s="1"/>
      <c r="AK49" s="1"/>
      <c r="AL49" s="1"/>
      <c r="AM49" s="1"/>
      <c r="AN49" s="1"/>
      <c r="AO49" s="1"/>
    </row>
    <row r="50" spans="4:41" ht="15" customHeight="1">
      <c r="D50" s="14"/>
      <c r="E50" s="14"/>
      <c r="F50" s="14"/>
      <c r="G50" s="14"/>
      <c r="H50" s="14"/>
      <c r="I50" s="14"/>
      <c r="J50" s="14"/>
      <c r="K50" s="14"/>
      <c r="L50" s="14"/>
      <c r="M50" s="17"/>
      <c r="N50" s="17"/>
      <c r="O50" s="17"/>
      <c r="P50" s="17"/>
      <c r="Q50" s="17"/>
      <c r="R50" s="17"/>
      <c r="S50" s="17"/>
      <c r="T50" s="17"/>
      <c r="U50" s="17"/>
      <c r="V50" s="17"/>
      <c r="W50" s="17"/>
      <c r="X50" s="17"/>
      <c r="Y50" s="17"/>
      <c r="Z50" s="1"/>
      <c r="AA50" s="1"/>
      <c r="AB50" s="1"/>
      <c r="AC50" s="1"/>
      <c r="AD50" s="1"/>
      <c r="AE50" s="1"/>
      <c r="AF50" s="1"/>
      <c r="AG50" s="1"/>
      <c r="AH50" s="1"/>
      <c r="AI50" s="1"/>
      <c r="AJ50" s="1"/>
      <c r="AK50" s="1"/>
      <c r="AL50" s="1"/>
      <c r="AM50" s="1"/>
      <c r="AN50" s="1"/>
      <c r="AO50" s="1"/>
    </row>
    <row r="51" spans="4:41" ht="15" customHeight="1">
      <c r="D51" s="14"/>
      <c r="E51" s="14"/>
      <c r="F51" s="14"/>
      <c r="G51" s="14"/>
      <c r="H51" s="14"/>
      <c r="I51" s="14"/>
      <c r="J51" s="14"/>
      <c r="K51" s="14"/>
      <c r="L51" s="14"/>
      <c r="M51" s="17"/>
      <c r="N51" s="17"/>
      <c r="O51" s="17"/>
      <c r="P51" s="17"/>
      <c r="Q51" s="17"/>
      <c r="R51" s="17"/>
      <c r="S51" s="17"/>
      <c r="T51" s="17"/>
      <c r="U51" s="17"/>
      <c r="V51" s="17"/>
      <c r="W51" s="17"/>
      <c r="X51" s="17"/>
      <c r="Y51" s="17"/>
      <c r="Z51" s="1"/>
      <c r="AA51" s="1"/>
      <c r="AB51" s="1"/>
      <c r="AC51" s="1"/>
      <c r="AD51" s="1"/>
      <c r="AE51" s="1"/>
      <c r="AF51" s="1"/>
      <c r="AG51" s="1"/>
      <c r="AH51" s="1"/>
      <c r="AI51" s="1"/>
      <c r="AJ51" s="1"/>
      <c r="AK51" s="1"/>
      <c r="AL51" s="1"/>
      <c r="AM51" s="1"/>
      <c r="AN51" s="1"/>
      <c r="AO51" s="1"/>
    </row>
    <row r="52" spans="4:41" ht="15" customHeight="1">
      <c r="D52" s="14"/>
      <c r="E52" s="14"/>
      <c r="F52" s="14"/>
      <c r="G52" s="14"/>
      <c r="H52" s="14"/>
      <c r="I52" s="14"/>
      <c r="J52" s="14"/>
      <c r="K52" s="14"/>
      <c r="L52" s="14"/>
      <c r="M52" s="17"/>
      <c r="N52" s="17"/>
      <c r="O52" s="17"/>
      <c r="P52" s="17"/>
      <c r="Q52" s="17"/>
      <c r="R52" s="17"/>
      <c r="S52" s="17"/>
      <c r="T52" s="17"/>
      <c r="U52" s="17"/>
      <c r="V52" s="17"/>
      <c r="W52" s="17"/>
      <c r="X52" s="17"/>
      <c r="Y52" s="17"/>
      <c r="Z52" s="1"/>
      <c r="AA52" s="1"/>
      <c r="AB52" s="1"/>
      <c r="AC52" s="1"/>
      <c r="AD52" s="1"/>
      <c r="AE52" s="1"/>
      <c r="AF52" s="1"/>
      <c r="AG52" s="1"/>
      <c r="AH52" s="1"/>
      <c r="AI52" s="1"/>
      <c r="AJ52" s="1"/>
      <c r="AK52" s="1"/>
      <c r="AL52" s="1"/>
      <c r="AM52" s="1"/>
      <c r="AN52" s="1"/>
      <c r="AO52" s="1"/>
    </row>
    <row r="53" spans="4:41" ht="15" customHeight="1">
      <c r="D53" s="14"/>
      <c r="E53" s="14"/>
      <c r="F53" s="14"/>
      <c r="G53" s="14"/>
      <c r="H53" s="14"/>
      <c r="I53" s="14"/>
      <c r="J53" s="14"/>
      <c r="K53" s="14"/>
      <c r="L53" s="14"/>
      <c r="M53" s="17"/>
      <c r="N53" s="17"/>
      <c r="O53" s="17"/>
      <c r="P53" s="17"/>
      <c r="Q53" s="17"/>
      <c r="R53" s="17"/>
      <c r="S53" s="17"/>
      <c r="T53" s="17"/>
      <c r="U53" s="17"/>
      <c r="V53" s="17"/>
      <c r="W53" s="17"/>
      <c r="X53" s="17"/>
      <c r="Y53" s="17"/>
      <c r="Z53" s="1"/>
      <c r="AA53" s="1"/>
      <c r="AB53" s="1"/>
      <c r="AC53" s="1"/>
      <c r="AD53" s="1"/>
      <c r="AE53" s="1"/>
      <c r="AF53" s="1"/>
      <c r="AG53" s="1"/>
      <c r="AH53" s="1"/>
      <c r="AI53" s="1"/>
      <c r="AJ53" s="1"/>
      <c r="AK53" s="1"/>
      <c r="AL53" s="1"/>
      <c r="AM53" s="1"/>
      <c r="AN53" s="1"/>
      <c r="AO53" s="1"/>
    </row>
    <row r="54" spans="4:41" ht="15" customHeight="1">
      <c r="D54" s="14"/>
      <c r="E54" s="14"/>
      <c r="F54" s="14"/>
      <c r="G54" s="14"/>
      <c r="H54" s="14"/>
      <c r="I54" s="14"/>
      <c r="J54" s="14"/>
      <c r="K54" s="14"/>
      <c r="L54" s="14"/>
      <c r="M54" s="17"/>
      <c r="N54" s="17"/>
      <c r="O54" s="17"/>
      <c r="P54" s="17"/>
      <c r="Q54" s="17"/>
      <c r="R54" s="17"/>
      <c r="S54" s="17"/>
      <c r="T54" s="17"/>
      <c r="U54" s="17"/>
      <c r="V54" s="17"/>
      <c r="W54" s="17"/>
      <c r="X54" s="17"/>
      <c r="Y54" s="17"/>
      <c r="Z54" s="1"/>
      <c r="AA54" s="1"/>
      <c r="AB54" s="1"/>
      <c r="AC54" s="1"/>
      <c r="AD54" s="1"/>
      <c r="AE54" s="1"/>
      <c r="AF54" s="1"/>
      <c r="AG54" s="1"/>
      <c r="AH54" s="1"/>
      <c r="AI54" s="1"/>
      <c r="AJ54" s="1"/>
      <c r="AK54" s="1"/>
      <c r="AL54" s="1"/>
      <c r="AM54" s="1"/>
      <c r="AN54" s="1"/>
      <c r="AO54" s="1"/>
    </row>
    <row r="55" spans="4:41" ht="15" customHeight="1">
      <c r="D55" s="14"/>
      <c r="E55" s="14"/>
      <c r="F55" s="14"/>
      <c r="G55" s="14"/>
      <c r="H55" s="14"/>
      <c r="I55" s="14"/>
      <c r="J55" s="14"/>
      <c r="K55" s="14"/>
      <c r="L55" s="14"/>
      <c r="M55" s="17"/>
      <c r="N55" s="17"/>
      <c r="O55" s="17"/>
      <c r="P55" s="17"/>
      <c r="Q55" s="17"/>
      <c r="R55" s="17"/>
      <c r="S55" s="17"/>
      <c r="T55" s="17"/>
      <c r="U55" s="17"/>
      <c r="V55" s="17"/>
      <c r="W55" s="17"/>
      <c r="X55" s="17"/>
      <c r="Y55" s="17"/>
      <c r="Z55" s="1"/>
      <c r="AA55" s="1"/>
      <c r="AB55" s="1"/>
      <c r="AC55" s="1"/>
      <c r="AD55" s="1"/>
      <c r="AE55" s="1"/>
      <c r="AF55" s="1"/>
      <c r="AG55" s="1"/>
      <c r="AH55" s="1"/>
      <c r="AI55" s="1"/>
      <c r="AJ55" s="1"/>
      <c r="AK55" s="1"/>
      <c r="AL55" s="1"/>
      <c r="AM55" s="1"/>
      <c r="AN55" s="1"/>
      <c r="AO55" s="1"/>
    </row>
    <row r="56" spans="4:41" ht="15" customHeight="1">
      <c r="D56" s="14"/>
      <c r="E56" s="14"/>
      <c r="F56" s="14"/>
      <c r="G56" s="14"/>
      <c r="H56" s="14"/>
      <c r="I56" s="14"/>
      <c r="J56" s="14"/>
      <c r="K56" s="14"/>
      <c r="L56" s="14"/>
      <c r="M56" s="17"/>
      <c r="N56" s="17"/>
      <c r="O56" s="17"/>
      <c r="P56" s="17"/>
      <c r="Q56" s="17"/>
      <c r="R56" s="17"/>
      <c r="S56" s="17"/>
      <c r="T56" s="17"/>
      <c r="U56" s="17"/>
      <c r="V56" s="17"/>
      <c r="W56" s="17"/>
      <c r="X56" s="17"/>
      <c r="Y56" s="17"/>
      <c r="Z56" s="1"/>
      <c r="AA56" s="1"/>
      <c r="AB56" s="1"/>
      <c r="AC56" s="1"/>
      <c r="AD56" s="1"/>
      <c r="AE56" s="1"/>
      <c r="AF56" s="1"/>
      <c r="AG56" s="1"/>
      <c r="AH56" s="1"/>
      <c r="AI56" s="1"/>
      <c r="AJ56" s="1"/>
      <c r="AK56" s="1"/>
      <c r="AL56" s="1"/>
      <c r="AM56" s="1"/>
      <c r="AN56" s="1"/>
      <c r="AO56" s="1"/>
    </row>
    <row r="57" spans="4:41" ht="15" customHeight="1">
      <c r="D57" s="14"/>
      <c r="E57" s="14"/>
      <c r="F57" s="14"/>
      <c r="G57" s="14"/>
      <c r="H57" s="14"/>
      <c r="I57" s="14"/>
      <c r="J57" s="14"/>
      <c r="K57" s="14"/>
      <c r="L57" s="14"/>
      <c r="M57" s="17"/>
      <c r="N57" s="17"/>
      <c r="O57" s="17"/>
      <c r="P57" s="17"/>
      <c r="Q57" s="17"/>
      <c r="R57" s="17"/>
      <c r="S57" s="17"/>
      <c r="T57" s="17"/>
      <c r="U57" s="17"/>
      <c r="V57" s="17"/>
      <c r="W57" s="17"/>
      <c r="X57" s="17"/>
      <c r="Y57" s="17"/>
      <c r="Z57" s="1"/>
      <c r="AA57" s="1"/>
      <c r="AB57" s="1"/>
      <c r="AC57" s="1"/>
      <c r="AD57" s="1"/>
      <c r="AE57" s="1"/>
      <c r="AF57" s="1"/>
      <c r="AG57" s="1"/>
      <c r="AH57" s="1"/>
      <c r="AI57" s="1"/>
      <c r="AJ57" s="1"/>
      <c r="AK57" s="1"/>
      <c r="AL57" s="1"/>
      <c r="AM57" s="1"/>
      <c r="AN57" s="1"/>
      <c r="AO57" s="1"/>
    </row>
    <row r="58" spans="4:41" ht="15" customHeight="1">
      <c r="D58" s="14"/>
      <c r="E58" s="14"/>
      <c r="F58" s="14"/>
      <c r="G58" s="14"/>
      <c r="H58" s="14"/>
      <c r="I58" s="14"/>
      <c r="J58" s="14"/>
      <c r="K58" s="14"/>
      <c r="L58" s="14"/>
      <c r="M58" s="17"/>
      <c r="N58" s="17"/>
      <c r="O58" s="17"/>
      <c r="P58" s="17"/>
      <c r="Q58" s="17"/>
      <c r="R58" s="17"/>
      <c r="S58" s="17"/>
      <c r="T58" s="17"/>
      <c r="U58" s="17"/>
      <c r="V58" s="17"/>
      <c r="W58" s="17"/>
      <c r="X58" s="17"/>
      <c r="Y58" s="17"/>
      <c r="Z58" s="1"/>
      <c r="AA58" s="1"/>
      <c r="AB58" s="1"/>
      <c r="AC58" s="1"/>
      <c r="AD58" s="1"/>
      <c r="AE58" s="1"/>
      <c r="AF58" s="1"/>
      <c r="AG58" s="1"/>
      <c r="AH58" s="1"/>
      <c r="AI58" s="1"/>
      <c r="AJ58" s="1"/>
      <c r="AK58" s="1"/>
      <c r="AL58" s="1"/>
      <c r="AM58" s="1"/>
      <c r="AN58" s="1"/>
      <c r="AO58" s="1"/>
    </row>
    <row r="59" spans="4:41" ht="15" customHeight="1">
      <c r="D59" s="14"/>
      <c r="E59" s="14"/>
      <c r="F59" s="14"/>
      <c r="G59" s="14"/>
      <c r="H59" s="14"/>
      <c r="I59" s="14"/>
      <c r="J59" s="14"/>
      <c r="K59" s="14"/>
      <c r="L59" s="14"/>
      <c r="M59" s="17"/>
      <c r="N59" s="17"/>
      <c r="O59" s="17"/>
      <c r="P59" s="17"/>
      <c r="Q59" s="17"/>
      <c r="R59" s="17"/>
      <c r="S59" s="17"/>
      <c r="T59" s="17"/>
      <c r="U59" s="17"/>
      <c r="V59" s="17"/>
      <c r="W59" s="17"/>
      <c r="X59" s="17"/>
      <c r="Y59" s="17"/>
      <c r="Z59" s="1"/>
      <c r="AA59" s="1"/>
      <c r="AB59" s="1"/>
      <c r="AC59" s="1"/>
      <c r="AD59" s="1"/>
      <c r="AE59" s="1"/>
      <c r="AF59" s="1"/>
      <c r="AG59" s="1"/>
      <c r="AH59" s="1"/>
      <c r="AI59" s="1"/>
      <c r="AJ59" s="1"/>
      <c r="AK59" s="1"/>
      <c r="AL59" s="1"/>
      <c r="AM59" s="1"/>
      <c r="AN59" s="1"/>
      <c r="AO59" s="1"/>
    </row>
    <row r="60" spans="26:41" ht="15" customHeight="1">
      <c r="Z60" s="1"/>
      <c r="AA60" s="1"/>
      <c r="AB60" s="1"/>
      <c r="AC60" s="1"/>
      <c r="AD60" s="1"/>
      <c r="AE60" s="1"/>
      <c r="AF60" s="1"/>
      <c r="AG60" s="1"/>
      <c r="AH60" s="1"/>
      <c r="AI60" s="1"/>
      <c r="AJ60" s="1"/>
      <c r="AK60" s="1"/>
      <c r="AL60" s="1"/>
      <c r="AM60" s="1"/>
      <c r="AN60" s="1"/>
      <c r="AO60" s="1"/>
    </row>
    <row r="61" spans="26:41" ht="15" customHeight="1">
      <c r="Z61" s="1"/>
      <c r="AA61" s="1"/>
      <c r="AB61" s="1"/>
      <c r="AC61" s="1"/>
      <c r="AD61" s="1"/>
      <c r="AE61" s="1"/>
      <c r="AF61" s="1"/>
      <c r="AG61" s="1"/>
      <c r="AH61" s="1"/>
      <c r="AI61" s="1"/>
      <c r="AJ61" s="1"/>
      <c r="AK61" s="1"/>
      <c r="AL61" s="1"/>
      <c r="AM61" s="1"/>
      <c r="AN61" s="1"/>
      <c r="AO61" s="1"/>
    </row>
    <row r="62" spans="26:41" ht="15" customHeight="1">
      <c r="Z62" s="1"/>
      <c r="AA62" s="1"/>
      <c r="AB62" s="1"/>
      <c r="AC62" s="1"/>
      <c r="AD62" s="1"/>
      <c r="AE62" s="1"/>
      <c r="AF62" s="1"/>
      <c r="AG62" s="1"/>
      <c r="AH62" s="1"/>
      <c r="AI62" s="1"/>
      <c r="AJ62" s="1"/>
      <c r="AK62" s="1"/>
      <c r="AL62" s="1"/>
      <c r="AM62" s="1"/>
      <c r="AN62" s="1"/>
      <c r="AO62" s="1"/>
    </row>
    <row r="63" spans="26:41" ht="15" customHeight="1">
      <c r="Z63" s="1"/>
      <c r="AA63" s="1"/>
      <c r="AB63" s="1"/>
      <c r="AC63" s="1"/>
      <c r="AD63" s="1"/>
      <c r="AE63" s="1"/>
      <c r="AF63" s="1"/>
      <c r="AG63" s="1"/>
      <c r="AH63" s="1"/>
      <c r="AI63" s="1"/>
      <c r="AJ63" s="1"/>
      <c r="AK63" s="1"/>
      <c r="AL63" s="1"/>
      <c r="AM63" s="1"/>
      <c r="AN63" s="1"/>
      <c r="AO63" s="1"/>
    </row>
    <row r="64" spans="26:41" ht="15" customHeight="1">
      <c r="Z64" s="1"/>
      <c r="AA64" s="1"/>
      <c r="AB64" s="1"/>
      <c r="AC64" s="1"/>
      <c r="AD64" s="1"/>
      <c r="AE64" s="1"/>
      <c r="AF64" s="1"/>
      <c r="AG64" s="1"/>
      <c r="AH64" s="1"/>
      <c r="AI64" s="1"/>
      <c r="AJ64" s="1"/>
      <c r="AK64" s="1"/>
      <c r="AL64" s="1"/>
      <c r="AM64" s="1"/>
      <c r="AN64" s="1"/>
      <c r="AO64" s="1"/>
    </row>
    <row r="65" spans="26:41" ht="15" customHeight="1">
      <c r="Z65" s="1"/>
      <c r="AA65" s="1"/>
      <c r="AB65" s="1"/>
      <c r="AC65" s="1"/>
      <c r="AD65" s="1"/>
      <c r="AE65" s="1"/>
      <c r="AF65" s="1"/>
      <c r="AG65" s="1"/>
      <c r="AH65" s="1"/>
      <c r="AI65" s="1"/>
      <c r="AJ65" s="1"/>
      <c r="AK65" s="1"/>
      <c r="AL65" s="1"/>
      <c r="AM65" s="1"/>
      <c r="AN65" s="1"/>
      <c r="AO65" s="1"/>
    </row>
    <row r="66" spans="26:41" ht="15" customHeight="1">
      <c r="Z66" s="1"/>
      <c r="AA66" s="1"/>
      <c r="AB66" s="1"/>
      <c r="AC66" s="1"/>
      <c r="AD66" s="1"/>
      <c r="AE66" s="1"/>
      <c r="AF66" s="1"/>
      <c r="AG66" s="1"/>
      <c r="AH66" s="1"/>
      <c r="AI66" s="1"/>
      <c r="AJ66" s="1"/>
      <c r="AK66" s="1"/>
      <c r="AL66" s="1"/>
      <c r="AM66" s="1"/>
      <c r="AN66" s="1"/>
      <c r="AO66" s="1"/>
    </row>
    <row r="67" spans="26:41" ht="15" customHeight="1">
      <c r="Z67" s="1"/>
      <c r="AA67" s="1"/>
      <c r="AB67" s="1"/>
      <c r="AC67" s="1"/>
      <c r="AD67" s="1"/>
      <c r="AE67" s="1"/>
      <c r="AF67" s="1"/>
      <c r="AG67" s="1"/>
      <c r="AH67" s="1"/>
      <c r="AI67" s="1"/>
      <c r="AJ67" s="1"/>
      <c r="AK67" s="1"/>
      <c r="AL67" s="1"/>
      <c r="AM67" s="1"/>
      <c r="AN67" s="1"/>
      <c r="AO67" s="1"/>
    </row>
    <row r="68" spans="26:41" ht="15" customHeight="1">
      <c r="Z68" s="1"/>
      <c r="AA68" s="1"/>
      <c r="AB68" s="1"/>
      <c r="AC68" s="1"/>
      <c r="AD68" s="1"/>
      <c r="AE68" s="1"/>
      <c r="AF68" s="1"/>
      <c r="AG68" s="1"/>
      <c r="AH68" s="1"/>
      <c r="AI68" s="1"/>
      <c r="AJ68" s="1"/>
      <c r="AK68" s="1"/>
      <c r="AL68" s="1"/>
      <c r="AM68" s="1"/>
      <c r="AN68" s="1"/>
      <c r="AO68" s="1"/>
    </row>
    <row r="69" spans="26:41" ht="15" customHeight="1">
      <c r="Z69" s="1"/>
      <c r="AA69" s="1"/>
      <c r="AB69" s="1"/>
      <c r="AC69" s="1"/>
      <c r="AD69" s="1"/>
      <c r="AE69" s="1"/>
      <c r="AF69" s="1"/>
      <c r="AG69" s="1"/>
      <c r="AH69" s="1"/>
      <c r="AI69" s="1"/>
      <c r="AJ69" s="1"/>
      <c r="AK69" s="1"/>
      <c r="AL69" s="1"/>
      <c r="AM69" s="1"/>
      <c r="AN69" s="1"/>
      <c r="AO69" s="1"/>
    </row>
    <row r="70" spans="26:41" ht="15" customHeight="1">
      <c r="Z70" s="1"/>
      <c r="AA70" s="1"/>
      <c r="AB70" s="1"/>
      <c r="AC70" s="1"/>
      <c r="AD70" s="1"/>
      <c r="AE70" s="1"/>
      <c r="AF70" s="1"/>
      <c r="AG70" s="1"/>
      <c r="AH70" s="1"/>
      <c r="AI70" s="1"/>
      <c r="AJ70" s="1"/>
      <c r="AK70" s="1"/>
      <c r="AL70" s="1"/>
      <c r="AM70" s="1"/>
      <c r="AN70" s="1"/>
      <c r="AO70" s="1"/>
    </row>
    <row r="71" spans="26:41" ht="15" customHeight="1">
      <c r="Z71" s="1"/>
      <c r="AA71" s="1"/>
      <c r="AB71" s="1"/>
      <c r="AC71" s="1"/>
      <c r="AD71" s="1"/>
      <c r="AE71" s="1"/>
      <c r="AF71" s="1"/>
      <c r="AG71" s="1"/>
      <c r="AH71" s="1"/>
      <c r="AI71" s="1"/>
      <c r="AJ71" s="1"/>
      <c r="AK71" s="1"/>
      <c r="AL71" s="1"/>
      <c r="AM71" s="1"/>
      <c r="AN71" s="1"/>
      <c r="AO71" s="1"/>
    </row>
    <row r="72" spans="26:41" ht="15" customHeight="1">
      <c r="Z72" s="1"/>
      <c r="AA72" s="1"/>
      <c r="AB72" s="1"/>
      <c r="AC72" s="1"/>
      <c r="AD72" s="1"/>
      <c r="AE72" s="1"/>
      <c r="AF72" s="1"/>
      <c r="AG72" s="1"/>
      <c r="AH72" s="1"/>
      <c r="AI72" s="1"/>
      <c r="AJ72" s="1"/>
      <c r="AK72" s="1"/>
      <c r="AL72" s="1"/>
      <c r="AM72" s="1"/>
      <c r="AN72" s="1"/>
      <c r="AO72" s="1"/>
    </row>
    <row r="73" spans="26:41" ht="15" customHeight="1">
      <c r="Z73" s="1"/>
      <c r="AA73" s="1"/>
      <c r="AB73" s="1"/>
      <c r="AC73" s="1"/>
      <c r="AD73" s="1"/>
      <c r="AE73" s="1"/>
      <c r="AF73" s="1"/>
      <c r="AG73" s="1"/>
      <c r="AH73" s="1"/>
      <c r="AI73" s="1"/>
      <c r="AJ73" s="1"/>
      <c r="AK73" s="1"/>
      <c r="AL73" s="1"/>
      <c r="AM73" s="1"/>
      <c r="AN73" s="1"/>
      <c r="AO73" s="1"/>
    </row>
    <row r="74" spans="26:41" ht="15" customHeight="1">
      <c r="Z74" s="1"/>
      <c r="AA74" s="1"/>
      <c r="AB74" s="1"/>
      <c r="AC74" s="1"/>
      <c r="AD74" s="1"/>
      <c r="AE74" s="1"/>
      <c r="AF74" s="1"/>
      <c r="AG74" s="1"/>
      <c r="AH74" s="1"/>
      <c r="AI74" s="1"/>
      <c r="AJ74" s="1"/>
      <c r="AK74" s="1"/>
      <c r="AL74" s="1"/>
      <c r="AM74" s="1"/>
      <c r="AN74" s="1"/>
      <c r="AO74" s="1"/>
    </row>
    <row r="75" spans="26:41" ht="15" customHeight="1">
      <c r="Z75" s="1"/>
      <c r="AA75" s="1"/>
      <c r="AB75" s="1"/>
      <c r="AC75" s="1"/>
      <c r="AD75" s="1"/>
      <c r="AE75" s="1"/>
      <c r="AF75" s="1"/>
      <c r="AG75" s="1"/>
      <c r="AH75" s="1"/>
      <c r="AI75" s="1"/>
      <c r="AJ75" s="1"/>
      <c r="AK75" s="1"/>
      <c r="AL75" s="1"/>
      <c r="AM75" s="1"/>
      <c r="AN75" s="1"/>
      <c r="AO75" s="1"/>
    </row>
    <row r="76" spans="26:41" ht="15" customHeight="1">
      <c r="Z76" s="1"/>
      <c r="AA76" s="1"/>
      <c r="AB76" s="1"/>
      <c r="AC76" s="1"/>
      <c r="AD76" s="1"/>
      <c r="AE76" s="1"/>
      <c r="AF76" s="1"/>
      <c r="AG76" s="1"/>
      <c r="AH76" s="1"/>
      <c r="AI76" s="1"/>
      <c r="AJ76" s="1"/>
      <c r="AK76" s="1"/>
      <c r="AL76" s="1"/>
      <c r="AM76" s="1"/>
      <c r="AN76" s="1"/>
      <c r="AO76" s="1"/>
    </row>
    <row r="77" spans="26:41" ht="15" customHeight="1">
      <c r="Z77" s="1"/>
      <c r="AA77" s="1"/>
      <c r="AB77" s="1"/>
      <c r="AC77" s="1"/>
      <c r="AD77" s="1"/>
      <c r="AE77" s="1"/>
      <c r="AF77" s="1"/>
      <c r="AG77" s="1"/>
      <c r="AH77" s="1"/>
      <c r="AI77" s="1"/>
      <c r="AJ77" s="1"/>
      <c r="AK77" s="1"/>
      <c r="AL77" s="1"/>
      <c r="AM77" s="1"/>
      <c r="AN77" s="1"/>
      <c r="AO77" s="1"/>
    </row>
    <row r="78" spans="26:41" ht="15" customHeight="1">
      <c r="Z78" s="1"/>
      <c r="AA78" s="1"/>
      <c r="AB78" s="1"/>
      <c r="AC78" s="1"/>
      <c r="AD78" s="1"/>
      <c r="AE78" s="1"/>
      <c r="AF78" s="1"/>
      <c r="AG78" s="1"/>
      <c r="AH78" s="1"/>
      <c r="AI78" s="1"/>
      <c r="AJ78" s="1"/>
      <c r="AK78" s="1"/>
      <c r="AL78" s="1"/>
      <c r="AM78" s="1"/>
      <c r="AN78" s="1"/>
      <c r="AO78" s="1"/>
    </row>
    <row r="79" spans="26:41" ht="15" customHeight="1">
      <c r="Z79" s="1"/>
      <c r="AA79" s="1"/>
      <c r="AB79" s="1"/>
      <c r="AC79" s="1"/>
      <c r="AD79" s="1"/>
      <c r="AE79" s="1"/>
      <c r="AF79" s="1"/>
      <c r="AG79" s="1"/>
      <c r="AH79" s="1"/>
      <c r="AI79" s="1"/>
      <c r="AJ79" s="1"/>
      <c r="AK79" s="1"/>
      <c r="AL79" s="1"/>
      <c r="AM79" s="1"/>
      <c r="AN79" s="1"/>
      <c r="AO79" s="1"/>
    </row>
    <row r="80" spans="26:41" ht="15" customHeight="1">
      <c r="Z80" s="1"/>
      <c r="AA80" s="1"/>
      <c r="AB80" s="1"/>
      <c r="AC80" s="1"/>
      <c r="AD80" s="1"/>
      <c r="AE80" s="1"/>
      <c r="AF80" s="1"/>
      <c r="AG80" s="1"/>
      <c r="AH80" s="1"/>
      <c r="AI80" s="1"/>
      <c r="AJ80" s="1"/>
      <c r="AK80" s="1"/>
      <c r="AL80" s="1"/>
      <c r="AM80" s="1"/>
      <c r="AN80" s="1"/>
      <c r="AO80" s="1"/>
    </row>
    <row r="81" spans="26:41" ht="15" customHeight="1">
      <c r="Z81" s="1"/>
      <c r="AA81" s="1"/>
      <c r="AB81" s="1"/>
      <c r="AC81" s="1"/>
      <c r="AD81" s="1"/>
      <c r="AE81" s="1"/>
      <c r="AF81" s="1"/>
      <c r="AG81" s="1"/>
      <c r="AH81" s="1"/>
      <c r="AI81" s="1"/>
      <c r="AJ81" s="1"/>
      <c r="AK81" s="1"/>
      <c r="AL81" s="1"/>
      <c r="AM81" s="1"/>
      <c r="AN81" s="1"/>
      <c r="AO81" s="1"/>
    </row>
    <row r="82" spans="26:41" ht="15" customHeight="1">
      <c r="Z82" s="1"/>
      <c r="AA82" s="1"/>
      <c r="AB82" s="1"/>
      <c r="AC82" s="1"/>
      <c r="AD82" s="1"/>
      <c r="AE82" s="1"/>
      <c r="AF82" s="1"/>
      <c r="AG82" s="1"/>
      <c r="AH82" s="1"/>
      <c r="AI82" s="1"/>
      <c r="AJ82" s="1"/>
      <c r="AK82" s="1"/>
      <c r="AL82" s="1"/>
      <c r="AM82" s="1"/>
      <c r="AN82" s="1"/>
      <c r="AO82" s="1"/>
    </row>
    <row r="83" spans="26:41" ht="15" customHeight="1">
      <c r="Z83" s="1"/>
      <c r="AA83" s="1"/>
      <c r="AB83" s="1"/>
      <c r="AC83" s="1"/>
      <c r="AD83" s="1"/>
      <c r="AE83" s="1"/>
      <c r="AF83" s="1"/>
      <c r="AG83" s="1"/>
      <c r="AH83" s="1"/>
      <c r="AI83" s="1"/>
      <c r="AJ83" s="1"/>
      <c r="AK83" s="1"/>
      <c r="AL83" s="1"/>
      <c r="AM83" s="1"/>
      <c r="AN83" s="1"/>
      <c r="AO83" s="1"/>
    </row>
    <row r="84" spans="26:41" ht="15" customHeight="1">
      <c r="Z84" s="1"/>
      <c r="AA84" s="1"/>
      <c r="AB84" s="1"/>
      <c r="AC84" s="1"/>
      <c r="AD84" s="1"/>
      <c r="AE84" s="1"/>
      <c r="AF84" s="1"/>
      <c r="AG84" s="1"/>
      <c r="AH84" s="1"/>
      <c r="AI84" s="1"/>
      <c r="AJ84" s="1"/>
      <c r="AK84" s="1"/>
      <c r="AL84" s="1"/>
      <c r="AM84" s="1"/>
      <c r="AN84" s="1"/>
      <c r="AO84" s="1"/>
    </row>
    <row r="85" spans="26:41" ht="15" customHeight="1">
      <c r="Z85" s="1"/>
      <c r="AA85" s="1"/>
      <c r="AB85" s="1"/>
      <c r="AC85" s="1"/>
      <c r="AD85" s="1"/>
      <c r="AE85" s="1"/>
      <c r="AF85" s="1"/>
      <c r="AG85" s="1"/>
      <c r="AH85" s="1"/>
      <c r="AI85" s="1"/>
      <c r="AJ85" s="1"/>
      <c r="AK85" s="1"/>
      <c r="AL85" s="1"/>
      <c r="AM85" s="1"/>
      <c r="AN85" s="1"/>
      <c r="AO85" s="1"/>
    </row>
    <row r="86" spans="26:41" ht="15" customHeight="1">
      <c r="Z86" s="1"/>
      <c r="AA86" s="1"/>
      <c r="AB86" s="1"/>
      <c r="AC86" s="1"/>
      <c r="AD86" s="1"/>
      <c r="AE86" s="1"/>
      <c r="AF86" s="1"/>
      <c r="AG86" s="1"/>
      <c r="AH86" s="1"/>
      <c r="AI86" s="1"/>
      <c r="AJ86" s="1"/>
      <c r="AK86" s="1"/>
      <c r="AL86" s="1"/>
      <c r="AM86" s="1"/>
      <c r="AN86" s="1"/>
      <c r="AO86" s="1"/>
    </row>
    <row r="87" spans="26:41" ht="15" customHeight="1">
      <c r="Z87" s="1"/>
      <c r="AA87" s="1"/>
      <c r="AB87" s="1"/>
      <c r="AC87" s="1"/>
      <c r="AD87" s="1"/>
      <c r="AE87" s="1"/>
      <c r="AF87" s="1"/>
      <c r="AG87" s="1"/>
      <c r="AH87" s="1"/>
      <c r="AI87" s="1"/>
      <c r="AJ87" s="1"/>
      <c r="AK87" s="1"/>
      <c r="AL87" s="1"/>
      <c r="AM87" s="1"/>
      <c r="AN87" s="1"/>
      <c r="AO87" s="1"/>
    </row>
    <row r="88" spans="26:41" ht="15" customHeight="1">
      <c r="Z88" s="1"/>
      <c r="AA88" s="1"/>
      <c r="AB88" s="1"/>
      <c r="AC88" s="1"/>
      <c r="AD88" s="1"/>
      <c r="AE88" s="1"/>
      <c r="AF88" s="1"/>
      <c r="AG88" s="1"/>
      <c r="AH88" s="1"/>
      <c r="AI88" s="1"/>
      <c r="AJ88" s="1"/>
      <c r="AK88" s="1"/>
      <c r="AL88" s="1"/>
      <c r="AM88" s="1"/>
      <c r="AN88" s="1"/>
      <c r="AO88" s="1"/>
    </row>
    <row r="89" spans="26:41" ht="15" customHeight="1">
      <c r="Z89" s="1"/>
      <c r="AA89" s="1"/>
      <c r="AB89" s="1"/>
      <c r="AC89" s="1"/>
      <c r="AD89" s="1"/>
      <c r="AE89" s="1"/>
      <c r="AF89" s="1"/>
      <c r="AG89" s="1"/>
      <c r="AH89" s="1"/>
      <c r="AI89" s="1"/>
      <c r="AJ89" s="1"/>
      <c r="AK89" s="1"/>
      <c r="AL89" s="1"/>
      <c r="AM89" s="1"/>
      <c r="AN89" s="1"/>
      <c r="AO89" s="1"/>
    </row>
    <row r="90" spans="26:41" ht="15" customHeight="1">
      <c r="Z90" s="1"/>
      <c r="AA90" s="1"/>
      <c r="AB90" s="1"/>
      <c r="AC90" s="1"/>
      <c r="AD90" s="1"/>
      <c r="AE90" s="1"/>
      <c r="AF90" s="1"/>
      <c r="AG90" s="1"/>
      <c r="AH90" s="1"/>
      <c r="AI90" s="1"/>
      <c r="AJ90" s="1"/>
      <c r="AK90" s="1"/>
      <c r="AL90" s="1"/>
      <c r="AM90" s="1"/>
      <c r="AN90" s="1"/>
      <c r="AO90" s="1"/>
    </row>
    <row r="91" spans="26:41" ht="15" customHeight="1">
      <c r="Z91" s="1"/>
      <c r="AA91" s="1"/>
      <c r="AB91" s="1"/>
      <c r="AC91" s="1"/>
      <c r="AD91" s="1"/>
      <c r="AE91" s="1"/>
      <c r="AF91" s="1"/>
      <c r="AG91" s="1"/>
      <c r="AH91" s="1"/>
      <c r="AI91" s="1"/>
      <c r="AJ91" s="1"/>
      <c r="AK91" s="1"/>
      <c r="AL91" s="1"/>
      <c r="AM91" s="1"/>
      <c r="AN91" s="1"/>
      <c r="AO91" s="1"/>
    </row>
    <row r="92" spans="26:41" ht="15" customHeight="1">
      <c r="Z92" s="1"/>
      <c r="AA92" s="1"/>
      <c r="AB92" s="1"/>
      <c r="AC92" s="1"/>
      <c r="AD92" s="1"/>
      <c r="AE92" s="1"/>
      <c r="AF92" s="1"/>
      <c r="AG92" s="1"/>
      <c r="AH92" s="1"/>
      <c r="AI92" s="1"/>
      <c r="AJ92" s="1"/>
      <c r="AK92" s="1"/>
      <c r="AL92" s="1"/>
      <c r="AM92" s="1"/>
      <c r="AN92" s="1"/>
      <c r="AO92" s="1"/>
    </row>
    <row r="93" spans="26:41" ht="15" customHeight="1">
      <c r="Z93" s="1"/>
      <c r="AA93" s="1"/>
      <c r="AB93" s="1"/>
      <c r="AC93" s="1"/>
      <c r="AD93" s="1"/>
      <c r="AE93" s="1"/>
      <c r="AF93" s="1"/>
      <c r="AG93" s="1"/>
      <c r="AH93" s="1"/>
      <c r="AI93" s="1"/>
      <c r="AJ93" s="1"/>
      <c r="AK93" s="1"/>
      <c r="AL93" s="1"/>
      <c r="AM93" s="1"/>
      <c r="AN93" s="1"/>
      <c r="AO93" s="1"/>
    </row>
  </sheetData>
  <sheetProtection/>
  <mergeCells count="1">
    <mergeCell ref="A2:C2"/>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L8"/>
  <sheetViews>
    <sheetView zoomScaleSheetLayoutView="100" workbookViewId="0" topLeftCell="A1">
      <selection activeCell="A4" sqref="A4:L6"/>
    </sheetView>
  </sheetViews>
  <sheetFormatPr defaultColWidth="12" defaultRowHeight="11.25"/>
  <cols>
    <col min="1" max="1" width="16.66015625" style="23" customWidth="1"/>
    <col min="2" max="3" width="14.16015625" style="18" customWidth="1"/>
    <col min="4" max="5" width="11.16015625" style="18" customWidth="1"/>
    <col min="6" max="7" width="10.83203125" style="18" customWidth="1"/>
    <col min="8" max="11" width="14.16015625" style="18" customWidth="1"/>
    <col min="12" max="12" width="12.83203125" style="18" customWidth="1"/>
    <col min="13" max="16384" width="12" style="18" customWidth="1"/>
  </cols>
  <sheetData>
    <row r="1" ht="14.25">
      <c r="A1" s="24" t="s">
        <v>247</v>
      </c>
    </row>
    <row r="2" spans="1:12" ht="43.5" customHeight="1">
      <c r="A2" s="152" t="s">
        <v>248</v>
      </c>
      <c r="B2" s="152"/>
      <c r="C2" s="152"/>
      <c r="D2" s="152"/>
      <c r="E2" s="152"/>
      <c r="F2" s="152"/>
      <c r="G2" s="152"/>
      <c r="H2" s="152"/>
      <c r="I2" s="152"/>
      <c r="J2" s="152"/>
      <c r="K2" s="152"/>
      <c r="L2" s="152"/>
    </row>
    <row r="3" spans="1:12" ht="21.75" customHeight="1">
      <c r="A3" s="25"/>
      <c r="B3" s="26"/>
      <c r="C3" s="26"/>
      <c r="D3" s="26"/>
      <c r="E3" s="26"/>
      <c r="F3" s="26"/>
      <c r="G3" s="26"/>
      <c r="H3" s="26"/>
      <c r="I3" s="26"/>
      <c r="K3" s="32"/>
      <c r="L3" s="32" t="s">
        <v>249</v>
      </c>
    </row>
    <row r="4" spans="1:12" s="19" customFormat="1" ht="79.5" customHeight="1">
      <c r="A4" s="153" t="s">
        <v>250</v>
      </c>
      <c r="B4" s="153" t="s">
        <v>251</v>
      </c>
      <c r="C4" s="153" t="s">
        <v>252</v>
      </c>
      <c r="D4" s="153" t="s">
        <v>253</v>
      </c>
      <c r="E4" s="153"/>
      <c r="F4" s="153" t="s">
        <v>254</v>
      </c>
      <c r="G4" s="153"/>
      <c r="H4" s="153" t="s">
        <v>231</v>
      </c>
      <c r="I4" s="153"/>
      <c r="J4" s="153" t="s">
        <v>228</v>
      </c>
      <c r="K4" s="153"/>
      <c r="L4" s="33" t="s">
        <v>69</v>
      </c>
    </row>
    <row r="5" spans="1:12" s="20" customFormat="1" ht="79.5" customHeight="1">
      <c r="A5" s="153"/>
      <c r="B5" s="153"/>
      <c r="C5" s="153"/>
      <c r="D5" s="27" t="s">
        <v>70</v>
      </c>
      <c r="E5" s="27" t="s">
        <v>252</v>
      </c>
      <c r="F5" s="27" t="s">
        <v>70</v>
      </c>
      <c r="G5" s="27" t="s">
        <v>252</v>
      </c>
      <c r="H5" s="27" t="s">
        <v>70</v>
      </c>
      <c r="I5" s="27" t="s">
        <v>252</v>
      </c>
      <c r="J5" s="27" t="s">
        <v>70</v>
      </c>
      <c r="K5" s="27" t="s">
        <v>252</v>
      </c>
      <c r="L5" s="33"/>
    </row>
    <row r="6" spans="1:12" s="21" customFormat="1" ht="79.5" customHeight="1">
      <c r="A6" s="28" t="s">
        <v>109</v>
      </c>
      <c r="B6" s="29">
        <f>D6+F6+H6+J6</f>
        <v>24400</v>
      </c>
      <c r="C6" s="29">
        <f>E6+G6+I6+K6</f>
        <v>24400</v>
      </c>
      <c r="D6" s="30">
        <v>0</v>
      </c>
      <c r="E6" s="30">
        <v>0</v>
      </c>
      <c r="F6" s="30">
        <v>0</v>
      </c>
      <c r="G6" s="30">
        <v>0</v>
      </c>
      <c r="H6" s="31">
        <v>19200</v>
      </c>
      <c r="I6" s="31">
        <v>19200</v>
      </c>
      <c r="J6" s="31">
        <v>5200</v>
      </c>
      <c r="K6" s="31">
        <v>5200</v>
      </c>
      <c r="L6" s="34"/>
    </row>
    <row r="7" spans="1:12" s="22" customFormat="1" ht="30" customHeight="1">
      <c r="A7" s="154" t="s">
        <v>255</v>
      </c>
      <c r="B7" s="154"/>
      <c r="C7" s="154"/>
      <c r="D7" s="154"/>
      <c r="E7" s="154"/>
      <c r="F7" s="154"/>
      <c r="G7" s="154"/>
      <c r="H7" s="154"/>
      <c r="I7" s="154"/>
      <c r="J7" s="154"/>
      <c r="K7" s="154"/>
      <c r="L7" s="154"/>
    </row>
    <row r="8" spans="1:12" s="22" customFormat="1" ht="30" customHeight="1">
      <c r="A8" s="155" t="s">
        <v>256</v>
      </c>
      <c r="B8" s="154"/>
      <c r="C8" s="154"/>
      <c r="D8" s="154"/>
      <c r="E8" s="154"/>
      <c r="F8" s="154"/>
      <c r="G8" s="154"/>
      <c r="H8" s="154"/>
      <c r="I8" s="154"/>
      <c r="J8" s="154"/>
      <c r="K8" s="154"/>
      <c r="L8" s="154"/>
    </row>
  </sheetData>
  <sheetProtection/>
  <mergeCells count="10">
    <mergeCell ref="A7:L7"/>
    <mergeCell ref="A8:L8"/>
    <mergeCell ref="A4:A5"/>
    <mergeCell ref="B4:B5"/>
    <mergeCell ref="C4:C5"/>
    <mergeCell ref="A2:L2"/>
    <mergeCell ref="D4:E4"/>
    <mergeCell ref="F4:G4"/>
    <mergeCell ref="H4:I4"/>
    <mergeCell ref="J4:K4"/>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O59"/>
  <sheetViews>
    <sheetView zoomScaleSheetLayoutView="100" workbookViewId="0" topLeftCell="D1">
      <selection activeCell="A1" sqref="A1:O7"/>
    </sheetView>
  </sheetViews>
  <sheetFormatPr defaultColWidth="12" defaultRowHeight="15" customHeight="1"/>
  <cols>
    <col min="1" max="1" width="17.5" style="2" customWidth="1"/>
    <col min="2" max="2" width="10.16015625" style="1" customWidth="1"/>
    <col min="3" max="3" width="20.83203125" style="1" customWidth="1"/>
    <col min="4" max="4" width="16.33203125" style="3" customWidth="1"/>
    <col min="5" max="5" width="16.16015625" style="3" customWidth="1"/>
    <col min="6" max="6" width="15" style="3" customWidth="1"/>
    <col min="7" max="7" width="15.83203125" style="3" customWidth="1"/>
    <col min="8" max="8" width="17.16015625" style="3" customWidth="1"/>
    <col min="9" max="9" width="15.33203125" style="3" customWidth="1"/>
    <col min="10" max="10" width="17.16015625" style="1" customWidth="1"/>
    <col min="11" max="11" width="12.16015625" style="1" customWidth="1"/>
    <col min="12" max="12" width="12" style="1" customWidth="1"/>
    <col min="13" max="13" width="14.5" style="1" customWidth="1"/>
    <col min="14" max="14" width="17.16015625" style="1" customWidth="1"/>
    <col min="15" max="15" width="15.33203125" style="1" customWidth="1"/>
    <col min="16" max="20" width="12" style="1" customWidth="1"/>
    <col min="21" max="21" width="10.16015625" style="1" customWidth="1"/>
    <col min="22" max="16384" width="12" style="1" customWidth="1"/>
  </cols>
  <sheetData>
    <row r="1" spans="1:15" ht="54.75" customHeight="1">
      <c r="A1" s="4" t="s">
        <v>213</v>
      </c>
      <c r="B1" s="4" t="s">
        <v>214</v>
      </c>
      <c r="C1" s="4" t="s">
        <v>215</v>
      </c>
      <c r="D1" s="5" t="s">
        <v>70</v>
      </c>
      <c r="E1" s="6" t="s">
        <v>49</v>
      </c>
      <c r="F1" s="6" t="s">
        <v>50</v>
      </c>
      <c r="G1" s="7" t="s">
        <v>216</v>
      </c>
      <c r="H1" s="8" t="s">
        <v>257</v>
      </c>
      <c r="I1" s="7" t="s">
        <v>258</v>
      </c>
      <c r="J1" s="15" t="s">
        <v>259</v>
      </c>
      <c r="K1" s="16" t="s">
        <v>260</v>
      </c>
      <c r="L1" s="16" t="s">
        <v>228</v>
      </c>
      <c r="M1" s="16" t="s">
        <v>231</v>
      </c>
      <c r="N1" s="15" t="s">
        <v>233</v>
      </c>
      <c r="O1" s="16" t="s">
        <v>261</v>
      </c>
    </row>
    <row r="2" spans="1:15" ht="45" customHeight="1">
      <c r="A2" s="156" t="s">
        <v>236</v>
      </c>
      <c r="B2" s="157"/>
      <c r="C2" s="158"/>
      <c r="D2" s="9">
        <v>2422015</v>
      </c>
      <c r="E2" s="9">
        <v>1568015</v>
      </c>
      <c r="F2" s="9">
        <v>854000</v>
      </c>
      <c r="G2" s="10">
        <v>2422015</v>
      </c>
      <c r="H2" s="10">
        <v>1404727</v>
      </c>
      <c r="I2" s="10">
        <v>1404727</v>
      </c>
      <c r="J2" s="10">
        <v>218288</v>
      </c>
      <c r="K2" s="10">
        <v>193888</v>
      </c>
      <c r="L2" s="10">
        <v>5200</v>
      </c>
      <c r="M2" s="10">
        <v>19200</v>
      </c>
      <c r="N2" s="10">
        <v>799000</v>
      </c>
      <c r="O2" s="10">
        <v>799000</v>
      </c>
    </row>
    <row r="3" spans="1:15" ht="45" customHeight="1">
      <c r="A3" s="11" t="s">
        <v>237</v>
      </c>
      <c r="B3" s="12" t="s">
        <v>238</v>
      </c>
      <c r="C3" s="13" t="s">
        <v>239</v>
      </c>
      <c r="D3" s="9">
        <v>115000</v>
      </c>
      <c r="E3" s="9">
        <v>0</v>
      </c>
      <c r="F3" s="9">
        <v>115000</v>
      </c>
      <c r="G3" s="10">
        <v>115000</v>
      </c>
      <c r="H3" s="10">
        <v>0</v>
      </c>
      <c r="I3" s="10">
        <v>0</v>
      </c>
      <c r="J3" s="10">
        <v>55000</v>
      </c>
      <c r="K3" s="10">
        <v>55000</v>
      </c>
      <c r="L3" s="10">
        <v>0</v>
      </c>
      <c r="M3" s="10">
        <v>0</v>
      </c>
      <c r="N3" s="10">
        <v>60000</v>
      </c>
      <c r="O3" s="10">
        <v>60000</v>
      </c>
    </row>
    <row r="4" spans="1:15" ht="45" customHeight="1">
      <c r="A4" s="11" t="s">
        <v>240</v>
      </c>
      <c r="B4" s="12" t="s">
        <v>241</v>
      </c>
      <c r="C4" s="13" t="s">
        <v>242</v>
      </c>
      <c r="D4" s="9">
        <v>684000</v>
      </c>
      <c r="E4" s="9">
        <v>0</v>
      </c>
      <c r="F4" s="9">
        <v>684000</v>
      </c>
      <c r="G4" s="10">
        <v>684000</v>
      </c>
      <c r="H4" s="10">
        <v>0</v>
      </c>
      <c r="I4" s="10">
        <v>0</v>
      </c>
      <c r="J4" s="10">
        <v>0</v>
      </c>
      <c r="K4" s="10">
        <v>0</v>
      </c>
      <c r="L4" s="10">
        <v>0</v>
      </c>
      <c r="M4" s="10">
        <v>0</v>
      </c>
      <c r="N4" s="10">
        <v>684000</v>
      </c>
      <c r="O4" s="10">
        <v>684000</v>
      </c>
    </row>
    <row r="5" spans="1:15" ht="45" customHeight="1">
      <c r="A5" s="11"/>
      <c r="B5" s="12" t="s">
        <v>243</v>
      </c>
      <c r="C5" s="13" t="s">
        <v>244</v>
      </c>
      <c r="D5" s="9">
        <v>1568015</v>
      </c>
      <c r="E5" s="9">
        <v>1568015</v>
      </c>
      <c r="F5" s="9">
        <v>0</v>
      </c>
      <c r="G5" s="10">
        <v>1568015</v>
      </c>
      <c r="H5" s="10">
        <v>1404727</v>
      </c>
      <c r="I5" s="10">
        <v>1404727</v>
      </c>
      <c r="J5" s="10">
        <v>163288</v>
      </c>
      <c r="K5" s="10">
        <v>138888</v>
      </c>
      <c r="L5" s="10">
        <v>5200</v>
      </c>
      <c r="M5" s="10">
        <v>19200</v>
      </c>
      <c r="N5" s="10">
        <v>0</v>
      </c>
      <c r="O5" s="10">
        <v>0</v>
      </c>
    </row>
    <row r="6" spans="1:15" ht="45" customHeight="1">
      <c r="A6" s="11" t="s">
        <v>245</v>
      </c>
      <c r="B6" s="12" t="s">
        <v>243</v>
      </c>
      <c r="C6" s="13" t="s">
        <v>244</v>
      </c>
      <c r="D6" s="9">
        <v>45000</v>
      </c>
      <c r="E6" s="9">
        <v>0</v>
      </c>
      <c r="F6" s="9">
        <v>45000</v>
      </c>
      <c r="G6" s="10">
        <v>45000</v>
      </c>
      <c r="H6" s="10">
        <v>0</v>
      </c>
      <c r="I6" s="10">
        <v>0</v>
      </c>
      <c r="J6" s="10">
        <v>0</v>
      </c>
      <c r="K6" s="10">
        <v>0</v>
      </c>
      <c r="L6" s="10">
        <v>0</v>
      </c>
      <c r="M6" s="10">
        <v>0</v>
      </c>
      <c r="N6" s="10">
        <v>45000</v>
      </c>
      <c r="O6" s="10">
        <v>45000</v>
      </c>
    </row>
    <row r="7" spans="1:15" ht="45" customHeight="1">
      <c r="A7" s="11" t="s">
        <v>246</v>
      </c>
      <c r="B7" s="12" t="s">
        <v>243</v>
      </c>
      <c r="C7" s="13" t="s">
        <v>244</v>
      </c>
      <c r="D7" s="9">
        <v>10000</v>
      </c>
      <c r="E7" s="9">
        <v>0</v>
      </c>
      <c r="F7" s="9">
        <v>10000</v>
      </c>
      <c r="G7" s="10">
        <v>10000</v>
      </c>
      <c r="H7" s="10">
        <v>0</v>
      </c>
      <c r="I7" s="10">
        <v>0</v>
      </c>
      <c r="J7" s="10">
        <v>0</v>
      </c>
      <c r="K7" s="10">
        <v>0</v>
      </c>
      <c r="L7" s="10">
        <v>0</v>
      </c>
      <c r="M7" s="10">
        <v>0</v>
      </c>
      <c r="N7" s="10">
        <v>10000</v>
      </c>
      <c r="O7" s="10">
        <v>10000</v>
      </c>
    </row>
    <row r="8" spans="4:13" ht="45" customHeight="1">
      <c r="D8" s="14"/>
      <c r="E8" s="14"/>
      <c r="F8" s="14"/>
      <c r="G8" s="14"/>
      <c r="H8" s="14"/>
      <c r="I8" s="14"/>
      <c r="J8" s="17"/>
      <c r="K8" s="17"/>
      <c r="L8" s="17"/>
      <c r="M8" s="17"/>
    </row>
    <row r="9" spans="4:13" ht="45" customHeight="1">
      <c r="D9" s="14"/>
      <c r="E9" s="14"/>
      <c r="F9" s="14"/>
      <c r="G9" s="14"/>
      <c r="H9" s="14"/>
      <c r="I9" s="14"/>
      <c r="J9" s="17"/>
      <c r="K9" s="17"/>
      <c r="L9" s="17"/>
      <c r="M9" s="17"/>
    </row>
    <row r="10" spans="4:13" ht="45" customHeight="1">
      <c r="D10" s="14"/>
      <c r="E10" s="14"/>
      <c r="F10" s="14"/>
      <c r="G10" s="14"/>
      <c r="H10" s="14"/>
      <c r="I10" s="14"/>
      <c r="J10" s="17"/>
      <c r="K10" s="17"/>
      <c r="L10" s="17"/>
      <c r="M10" s="17"/>
    </row>
    <row r="11" spans="4:13" ht="45" customHeight="1">
      <c r="D11" s="14"/>
      <c r="E11" s="14"/>
      <c r="F11" s="14"/>
      <c r="G11" s="14"/>
      <c r="H11" s="14"/>
      <c r="I11" s="14"/>
      <c r="J11" s="17"/>
      <c r="K11" s="17"/>
      <c r="L11" s="17"/>
      <c r="M11" s="17"/>
    </row>
    <row r="12" spans="4:13" ht="45" customHeight="1">
      <c r="D12" s="14"/>
      <c r="E12" s="14"/>
      <c r="F12" s="14"/>
      <c r="G12" s="14"/>
      <c r="H12" s="14"/>
      <c r="I12" s="14"/>
      <c r="J12" s="17"/>
      <c r="K12" s="17"/>
      <c r="L12" s="17"/>
      <c r="M12" s="17"/>
    </row>
    <row r="13" spans="4:13" ht="45" customHeight="1">
      <c r="D13" s="14"/>
      <c r="E13" s="14"/>
      <c r="F13" s="14"/>
      <c r="G13" s="14"/>
      <c r="H13" s="14"/>
      <c r="I13" s="14"/>
      <c r="J13" s="17"/>
      <c r="K13" s="17"/>
      <c r="L13" s="17"/>
      <c r="M13" s="17"/>
    </row>
    <row r="14" spans="4:13" ht="45" customHeight="1">
      <c r="D14" s="14"/>
      <c r="E14" s="14"/>
      <c r="F14" s="14"/>
      <c r="G14" s="14"/>
      <c r="H14" s="14"/>
      <c r="I14" s="14"/>
      <c r="J14" s="17"/>
      <c r="K14" s="17"/>
      <c r="L14" s="17"/>
      <c r="M14" s="17"/>
    </row>
    <row r="15" spans="4:13" ht="45" customHeight="1">
      <c r="D15" s="14"/>
      <c r="E15" s="14"/>
      <c r="F15" s="14"/>
      <c r="G15" s="14"/>
      <c r="H15" s="14"/>
      <c r="I15" s="14"/>
      <c r="J15" s="17"/>
      <c r="K15" s="17"/>
      <c r="L15" s="17"/>
      <c r="M15" s="17"/>
    </row>
    <row r="16" spans="4:13" ht="45" customHeight="1">
      <c r="D16" s="14"/>
      <c r="E16" s="14"/>
      <c r="F16" s="14"/>
      <c r="G16" s="14"/>
      <c r="H16" s="14"/>
      <c r="I16" s="14"/>
      <c r="J16" s="17"/>
      <c r="K16" s="17"/>
      <c r="L16" s="17"/>
      <c r="M16" s="17"/>
    </row>
    <row r="17" spans="4:13" ht="45" customHeight="1">
      <c r="D17" s="14"/>
      <c r="E17" s="14"/>
      <c r="F17" s="14"/>
      <c r="G17" s="14"/>
      <c r="H17" s="14"/>
      <c r="I17" s="14"/>
      <c r="J17" s="17"/>
      <c r="K17" s="17"/>
      <c r="L17" s="17"/>
      <c r="M17" s="17"/>
    </row>
    <row r="18" spans="4:13" ht="45" customHeight="1">
      <c r="D18" s="14"/>
      <c r="E18" s="14"/>
      <c r="F18" s="14"/>
      <c r="G18" s="14"/>
      <c r="H18" s="14"/>
      <c r="I18" s="14"/>
      <c r="J18" s="17"/>
      <c r="K18" s="17"/>
      <c r="L18" s="17"/>
      <c r="M18" s="17"/>
    </row>
    <row r="19" spans="4:13" ht="45" customHeight="1">
      <c r="D19" s="14"/>
      <c r="E19" s="14"/>
      <c r="F19" s="14"/>
      <c r="G19" s="14"/>
      <c r="H19" s="14"/>
      <c r="I19" s="14"/>
      <c r="J19" s="17"/>
      <c r="K19" s="17"/>
      <c r="L19" s="17"/>
      <c r="M19" s="17"/>
    </row>
    <row r="20" spans="4:13" ht="45" customHeight="1">
      <c r="D20" s="14"/>
      <c r="E20" s="14"/>
      <c r="F20" s="14"/>
      <c r="G20" s="14"/>
      <c r="H20" s="14"/>
      <c r="I20" s="14"/>
      <c r="J20" s="17"/>
      <c r="K20" s="17"/>
      <c r="L20" s="17"/>
      <c r="M20" s="17"/>
    </row>
    <row r="21" spans="4:13" ht="45" customHeight="1">
      <c r="D21" s="14"/>
      <c r="E21" s="14"/>
      <c r="F21" s="14"/>
      <c r="G21" s="14"/>
      <c r="H21" s="14"/>
      <c r="I21" s="14"/>
      <c r="J21" s="17"/>
      <c r="K21" s="17"/>
      <c r="L21" s="17"/>
      <c r="M21" s="17"/>
    </row>
    <row r="22" spans="4:13" ht="45" customHeight="1">
      <c r="D22" s="14"/>
      <c r="E22" s="14"/>
      <c r="F22" s="14"/>
      <c r="G22" s="14"/>
      <c r="H22" s="14"/>
      <c r="I22" s="14"/>
      <c r="J22" s="17"/>
      <c r="K22" s="17"/>
      <c r="L22" s="17"/>
      <c r="M22" s="17"/>
    </row>
    <row r="23" spans="4:13" ht="45" customHeight="1">
      <c r="D23" s="14"/>
      <c r="E23" s="14"/>
      <c r="F23" s="14"/>
      <c r="G23" s="14"/>
      <c r="H23" s="14"/>
      <c r="I23" s="14"/>
      <c r="J23" s="17"/>
      <c r="K23" s="17"/>
      <c r="L23" s="17"/>
      <c r="M23" s="17"/>
    </row>
    <row r="24" spans="4:13" ht="45" customHeight="1">
      <c r="D24" s="14"/>
      <c r="E24" s="14"/>
      <c r="F24" s="14"/>
      <c r="G24" s="14"/>
      <c r="H24" s="14"/>
      <c r="I24" s="14"/>
      <c r="J24" s="17"/>
      <c r="K24" s="17"/>
      <c r="L24" s="17"/>
      <c r="M24" s="17"/>
    </row>
    <row r="25" spans="4:13" ht="45" customHeight="1">
      <c r="D25" s="14"/>
      <c r="E25" s="14"/>
      <c r="F25" s="14"/>
      <c r="G25" s="14"/>
      <c r="H25" s="14"/>
      <c r="I25" s="14"/>
      <c r="J25" s="17"/>
      <c r="K25" s="17"/>
      <c r="L25" s="17"/>
      <c r="M25" s="17"/>
    </row>
    <row r="26" spans="4:13" ht="45" customHeight="1">
      <c r="D26" s="14"/>
      <c r="E26" s="14"/>
      <c r="F26" s="14"/>
      <c r="G26" s="14"/>
      <c r="H26" s="14"/>
      <c r="I26" s="14"/>
      <c r="J26" s="17"/>
      <c r="K26" s="17"/>
      <c r="L26" s="17"/>
      <c r="M26" s="17"/>
    </row>
    <row r="27" spans="4:13" ht="45" customHeight="1">
      <c r="D27" s="14"/>
      <c r="E27" s="14"/>
      <c r="F27" s="14"/>
      <c r="G27" s="14"/>
      <c r="H27" s="14"/>
      <c r="I27" s="14"/>
      <c r="J27" s="17"/>
      <c r="K27" s="17"/>
      <c r="L27" s="17"/>
      <c r="M27" s="17"/>
    </row>
    <row r="28" spans="4:13" ht="45" customHeight="1">
      <c r="D28" s="14"/>
      <c r="E28" s="14"/>
      <c r="F28" s="14"/>
      <c r="G28" s="14"/>
      <c r="H28" s="14"/>
      <c r="I28" s="14"/>
      <c r="J28" s="17"/>
      <c r="K28" s="17"/>
      <c r="L28" s="17"/>
      <c r="M28" s="17"/>
    </row>
    <row r="29" spans="4:13" ht="45" customHeight="1">
      <c r="D29" s="14"/>
      <c r="E29" s="14"/>
      <c r="F29" s="14"/>
      <c r="G29" s="14"/>
      <c r="H29" s="14"/>
      <c r="I29" s="14"/>
      <c r="J29" s="17"/>
      <c r="K29" s="17"/>
      <c r="L29" s="17"/>
      <c r="M29" s="17"/>
    </row>
    <row r="30" spans="4:13" ht="45" customHeight="1">
      <c r="D30" s="14"/>
      <c r="E30" s="14"/>
      <c r="F30" s="14"/>
      <c r="G30" s="14"/>
      <c r="H30" s="14"/>
      <c r="I30" s="14"/>
      <c r="J30" s="17"/>
      <c r="K30" s="17"/>
      <c r="L30" s="17"/>
      <c r="M30" s="17"/>
    </row>
    <row r="31" spans="4:13" ht="45" customHeight="1">
      <c r="D31" s="14"/>
      <c r="E31" s="14"/>
      <c r="F31" s="14"/>
      <c r="G31" s="14"/>
      <c r="H31" s="14"/>
      <c r="I31" s="14"/>
      <c r="J31" s="17"/>
      <c r="K31" s="17"/>
      <c r="L31" s="17"/>
      <c r="M31" s="17"/>
    </row>
    <row r="32" spans="4:13" ht="45" customHeight="1">
      <c r="D32" s="14"/>
      <c r="E32" s="14"/>
      <c r="F32" s="14"/>
      <c r="G32" s="14"/>
      <c r="H32" s="14"/>
      <c r="I32" s="14"/>
      <c r="J32" s="17"/>
      <c r="K32" s="17"/>
      <c r="L32" s="17"/>
      <c r="M32" s="17"/>
    </row>
    <row r="33" spans="4:13" ht="45" customHeight="1">
      <c r="D33" s="14"/>
      <c r="E33" s="14"/>
      <c r="F33" s="14"/>
      <c r="G33" s="14"/>
      <c r="H33" s="14"/>
      <c r="I33" s="14"/>
      <c r="J33" s="17"/>
      <c r="K33" s="17"/>
      <c r="L33" s="17"/>
      <c r="M33" s="17"/>
    </row>
    <row r="34" spans="4:13" ht="45" customHeight="1">
      <c r="D34" s="14"/>
      <c r="E34" s="14"/>
      <c r="F34" s="14"/>
      <c r="G34" s="14"/>
      <c r="H34" s="14"/>
      <c r="I34" s="14"/>
      <c r="J34" s="17"/>
      <c r="K34" s="17"/>
      <c r="L34" s="17"/>
      <c r="M34" s="17"/>
    </row>
    <row r="35" spans="4:13" ht="45" customHeight="1">
      <c r="D35" s="14"/>
      <c r="E35" s="14"/>
      <c r="F35" s="14"/>
      <c r="G35" s="14"/>
      <c r="H35" s="14"/>
      <c r="I35" s="14"/>
      <c r="J35" s="17"/>
      <c r="K35" s="17"/>
      <c r="L35" s="17"/>
      <c r="M35" s="17"/>
    </row>
    <row r="36" spans="4:13" ht="45" customHeight="1">
      <c r="D36" s="14"/>
      <c r="E36" s="14"/>
      <c r="F36" s="14"/>
      <c r="G36" s="14"/>
      <c r="H36" s="14"/>
      <c r="I36" s="14"/>
      <c r="J36" s="17"/>
      <c r="K36" s="17"/>
      <c r="L36" s="17"/>
      <c r="M36" s="17"/>
    </row>
    <row r="37" spans="4:13" ht="45" customHeight="1">
      <c r="D37" s="14"/>
      <c r="E37" s="14"/>
      <c r="F37" s="14"/>
      <c r="G37" s="14"/>
      <c r="H37" s="14"/>
      <c r="I37" s="14"/>
      <c r="J37" s="17"/>
      <c r="K37" s="17"/>
      <c r="L37" s="17"/>
      <c r="M37" s="17"/>
    </row>
    <row r="38" spans="4:13" ht="45" customHeight="1">
      <c r="D38" s="14"/>
      <c r="E38" s="14"/>
      <c r="F38" s="14"/>
      <c r="G38" s="14"/>
      <c r="H38" s="14"/>
      <c r="I38" s="14"/>
      <c r="J38" s="17"/>
      <c r="K38" s="17"/>
      <c r="L38" s="17"/>
      <c r="M38" s="17"/>
    </row>
    <row r="39" spans="4:13" ht="30" customHeight="1">
      <c r="D39" s="14"/>
      <c r="E39" s="14"/>
      <c r="F39" s="14"/>
      <c r="G39" s="14"/>
      <c r="H39" s="14"/>
      <c r="I39" s="14"/>
      <c r="J39" s="17"/>
      <c r="K39" s="17"/>
      <c r="L39" s="17"/>
      <c r="M39" s="17"/>
    </row>
    <row r="40" spans="4:13" ht="30" customHeight="1">
      <c r="D40" s="14"/>
      <c r="E40" s="14"/>
      <c r="F40" s="14"/>
      <c r="G40" s="14"/>
      <c r="H40" s="14"/>
      <c r="I40" s="14"/>
      <c r="J40" s="17"/>
      <c r="K40" s="17"/>
      <c r="L40" s="17"/>
      <c r="M40" s="17"/>
    </row>
    <row r="41" spans="4:13" ht="15" customHeight="1">
      <c r="D41" s="14"/>
      <c r="E41" s="14"/>
      <c r="F41" s="14"/>
      <c r="G41" s="14"/>
      <c r="H41" s="14"/>
      <c r="I41" s="14"/>
      <c r="J41" s="17"/>
      <c r="K41" s="17"/>
      <c r="L41" s="17"/>
      <c r="M41" s="17"/>
    </row>
    <row r="42" spans="4:13" ht="15" customHeight="1">
      <c r="D42" s="14"/>
      <c r="E42" s="14"/>
      <c r="F42" s="14"/>
      <c r="G42" s="14"/>
      <c r="H42" s="14"/>
      <c r="I42" s="14"/>
      <c r="J42" s="17"/>
      <c r="K42" s="17"/>
      <c r="L42" s="17"/>
      <c r="M42" s="17"/>
    </row>
    <row r="43" spans="4:13" ht="15" customHeight="1">
      <c r="D43" s="14"/>
      <c r="E43" s="14"/>
      <c r="F43" s="14"/>
      <c r="G43" s="14"/>
      <c r="H43" s="14"/>
      <c r="I43" s="14"/>
      <c r="J43" s="17"/>
      <c r="K43" s="17"/>
      <c r="L43" s="17"/>
      <c r="M43" s="17"/>
    </row>
    <row r="44" spans="4:13" ht="15" customHeight="1">
      <c r="D44" s="14"/>
      <c r="E44" s="14"/>
      <c r="F44" s="14"/>
      <c r="G44" s="14"/>
      <c r="H44" s="14"/>
      <c r="I44" s="14"/>
      <c r="J44" s="17"/>
      <c r="K44" s="17"/>
      <c r="L44" s="17"/>
      <c r="M44" s="17"/>
    </row>
    <row r="45" spans="4:13" ht="15" customHeight="1">
      <c r="D45" s="14"/>
      <c r="E45" s="14"/>
      <c r="F45" s="14"/>
      <c r="G45" s="14"/>
      <c r="H45" s="14"/>
      <c r="I45" s="14"/>
      <c r="J45" s="17"/>
      <c r="K45" s="17"/>
      <c r="L45" s="17"/>
      <c r="M45" s="17"/>
    </row>
    <row r="46" spans="4:13" ht="15" customHeight="1">
      <c r="D46" s="14"/>
      <c r="E46" s="14"/>
      <c r="F46" s="14"/>
      <c r="G46" s="14"/>
      <c r="H46" s="14"/>
      <c r="I46" s="14"/>
      <c r="J46" s="17"/>
      <c r="K46" s="17"/>
      <c r="L46" s="17"/>
      <c r="M46" s="17"/>
    </row>
    <row r="47" spans="4:13" ht="15" customHeight="1">
      <c r="D47" s="14"/>
      <c r="E47" s="14"/>
      <c r="F47" s="14"/>
      <c r="G47" s="14"/>
      <c r="H47" s="14"/>
      <c r="I47" s="14"/>
      <c r="J47" s="17"/>
      <c r="K47" s="17"/>
      <c r="L47" s="17"/>
      <c r="M47" s="17"/>
    </row>
    <row r="48" spans="4:13" ht="15" customHeight="1">
      <c r="D48" s="14"/>
      <c r="E48" s="14"/>
      <c r="F48" s="14"/>
      <c r="G48" s="14"/>
      <c r="H48" s="14"/>
      <c r="I48" s="14"/>
      <c r="J48" s="17"/>
      <c r="K48" s="17"/>
      <c r="L48" s="17"/>
      <c r="M48" s="17"/>
    </row>
    <row r="49" spans="4:13" ht="15" customHeight="1">
      <c r="D49" s="14"/>
      <c r="E49" s="14"/>
      <c r="F49" s="14"/>
      <c r="G49" s="14"/>
      <c r="H49" s="14"/>
      <c r="I49" s="14"/>
      <c r="J49" s="17"/>
      <c r="K49" s="17"/>
      <c r="L49" s="17"/>
      <c r="M49" s="17"/>
    </row>
    <row r="50" spans="4:13" ht="15" customHeight="1">
      <c r="D50" s="14"/>
      <c r="E50" s="14"/>
      <c r="F50" s="14"/>
      <c r="G50" s="14"/>
      <c r="H50" s="14"/>
      <c r="I50" s="14"/>
      <c r="J50" s="17"/>
      <c r="K50" s="17"/>
      <c r="L50" s="17"/>
      <c r="M50" s="17"/>
    </row>
    <row r="51" spans="4:13" ht="15" customHeight="1">
      <c r="D51" s="14"/>
      <c r="E51" s="14"/>
      <c r="F51" s="14"/>
      <c r="G51" s="14"/>
      <c r="H51" s="14"/>
      <c r="I51" s="14"/>
      <c r="J51" s="17"/>
      <c r="K51" s="17"/>
      <c r="L51" s="17"/>
      <c r="M51" s="17"/>
    </row>
    <row r="52" spans="4:13" ht="15" customHeight="1">
      <c r="D52" s="14"/>
      <c r="E52" s="14"/>
      <c r="F52" s="14"/>
      <c r="G52" s="14"/>
      <c r="H52" s="14"/>
      <c r="I52" s="14"/>
      <c r="J52" s="17"/>
      <c r="K52" s="17"/>
      <c r="L52" s="17"/>
      <c r="M52" s="17"/>
    </row>
    <row r="53" spans="4:13" ht="15" customHeight="1">
      <c r="D53" s="14"/>
      <c r="E53" s="14"/>
      <c r="F53" s="14"/>
      <c r="G53" s="14"/>
      <c r="H53" s="14"/>
      <c r="I53" s="14"/>
      <c r="J53" s="17"/>
      <c r="K53" s="17"/>
      <c r="L53" s="17"/>
      <c r="M53" s="17"/>
    </row>
    <row r="54" spans="4:13" ht="15" customHeight="1">
      <c r="D54" s="14"/>
      <c r="E54" s="14"/>
      <c r="F54" s="14"/>
      <c r="G54" s="14"/>
      <c r="H54" s="14"/>
      <c r="I54" s="14"/>
      <c r="J54" s="17"/>
      <c r="K54" s="17"/>
      <c r="L54" s="17"/>
      <c r="M54" s="17"/>
    </row>
    <row r="55" spans="4:13" ht="15" customHeight="1">
      <c r="D55" s="14"/>
      <c r="E55" s="14"/>
      <c r="F55" s="14"/>
      <c r="G55" s="14"/>
      <c r="H55" s="14"/>
      <c r="I55" s="14"/>
      <c r="J55" s="17"/>
      <c r="K55" s="17"/>
      <c r="L55" s="17"/>
      <c r="M55" s="17"/>
    </row>
    <row r="56" spans="4:13" ht="15" customHeight="1">
      <c r="D56" s="14"/>
      <c r="E56" s="14"/>
      <c r="F56" s="14"/>
      <c r="G56" s="14"/>
      <c r="H56" s="14"/>
      <c r="I56" s="14"/>
      <c r="J56" s="17"/>
      <c r="K56" s="17"/>
      <c r="L56" s="17"/>
      <c r="M56" s="17"/>
    </row>
    <row r="57" spans="4:13" ht="15" customHeight="1">
      <c r="D57" s="14"/>
      <c r="E57" s="14"/>
      <c r="F57" s="14"/>
      <c r="G57" s="14"/>
      <c r="H57" s="14"/>
      <c r="I57" s="14"/>
      <c r="J57" s="17"/>
      <c r="K57" s="17"/>
      <c r="L57" s="17"/>
      <c r="M57" s="17"/>
    </row>
    <row r="58" spans="4:13" ht="15" customHeight="1">
      <c r="D58" s="14"/>
      <c r="E58" s="14"/>
      <c r="F58" s="14"/>
      <c r="G58" s="14"/>
      <c r="H58" s="14"/>
      <c r="I58" s="14"/>
      <c r="J58" s="17"/>
      <c r="K58" s="17"/>
      <c r="L58" s="17"/>
      <c r="M58" s="17"/>
    </row>
    <row r="59" spans="4:13" ht="15" customHeight="1">
      <c r="D59" s="14"/>
      <c r="E59" s="14"/>
      <c r="F59" s="14"/>
      <c r="G59" s="14"/>
      <c r="H59" s="14"/>
      <c r="I59" s="14"/>
      <c r="J59" s="17"/>
      <c r="K59" s="17"/>
      <c r="L59" s="17"/>
      <c r="M59" s="17"/>
    </row>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11"/>
  <sheetViews>
    <sheetView showGridLines="0" showZeros="0" workbookViewId="0" topLeftCell="A1">
      <selection activeCell="A1" sqref="A1"/>
    </sheetView>
  </sheetViews>
  <sheetFormatPr defaultColWidth="9.16015625" defaultRowHeight="12.75" customHeight="1"/>
  <cols>
    <col min="1" max="3" width="4.16015625" style="0" customWidth="1"/>
    <col min="4" max="4" width="26.33203125" style="0" customWidth="1"/>
    <col min="5" max="5" width="21.66015625" style="0" customWidth="1"/>
    <col min="6" max="6" width="19.83203125" style="0" customWidth="1"/>
    <col min="7" max="7" width="19" style="0" customWidth="1"/>
  </cols>
  <sheetData>
    <row r="1" spans="1:3" ht="12.75" customHeight="1">
      <c r="A1" t="s">
        <v>44</v>
      </c>
      <c r="B1" s="77"/>
      <c r="C1" s="77"/>
    </row>
    <row r="2" spans="1:7" ht="30" customHeight="1">
      <c r="A2" s="84" t="s">
        <v>45</v>
      </c>
      <c r="B2" s="84"/>
      <c r="C2" s="84"/>
      <c r="D2" s="78"/>
      <c r="E2" s="78"/>
      <c r="F2" s="78"/>
      <c r="G2" s="78"/>
    </row>
    <row r="3" spans="1:7" ht="12.75" customHeight="1">
      <c r="A3" s="86" t="s">
        <v>2</v>
      </c>
      <c r="D3" s="77"/>
      <c r="G3" s="93" t="s">
        <v>3</v>
      </c>
    </row>
    <row r="4" spans="1:8" ht="25.5" customHeight="1">
      <c r="A4" s="123" t="s">
        <v>46</v>
      </c>
      <c r="B4" s="123"/>
      <c r="C4" s="123"/>
      <c r="D4" s="125" t="s">
        <v>47</v>
      </c>
      <c r="E4" s="125" t="s">
        <v>48</v>
      </c>
      <c r="F4" s="126" t="s">
        <v>49</v>
      </c>
      <c r="G4" s="127" t="s">
        <v>50</v>
      </c>
      <c r="H4" s="77"/>
    </row>
    <row r="5" spans="1:8" ht="37.5" customHeight="1">
      <c r="A5" s="99" t="s">
        <v>51</v>
      </c>
      <c r="B5" s="99" t="s">
        <v>52</v>
      </c>
      <c r="C5" s="99" t="s">
        <v>53</v>
      </c>
      <c r="D5" s="124"/>
      <c r="E5" s="124"/>
      <c r="F5" s="126"/>
      <c r="G5" s="127"/>
      <c r="H5" s="77"/>
    </row>
    <row r="6" spans="1:8" ht="16.5" customHeight="1">
      <c r="A6" s="91" t="s">
        <v>9</v>
      </c>
      <c r="B6" s="91" t="s">
        <v>9</v>
      </c>
      <c r="C6" s="91" t="s">
        <v>9</v>
      </c>
      <c r="D6" s="81" t="s">
        <v>9</v>
      </c>
      <c r="E6" s="81">
        <v>1</v>
      </c>
      <c r="F6" s="81">
        <f>E6+1</f>
        <v>2</v>
      </c>
      <c r="G6" s="81">
        <f>F6+1</f>
        <v>3</v>
      </c>
      <c r="H6" s="77"/>
    </row>
    <row r="7" spans="1:8" ht="21" customHeight="1">
      <c r="A7" s="82" t="s">
        <v>54</v>
      </c>
      <c r="B7" s="82"/>
      <c r="C7" s="82"/>
      <c r="D7" s="82" t="s">
        <v>55</v>
      </c>
      <c r="E7" s="92">
        <v>2422015</v>
      </c>
      <c r="F7" s="92">
        <v>1568015</v>
      </c>
      <c r="G7" s="92">
        <v>854000</v>
      </c>
      <c r="H7" s="77"/>
    </row>
    <row r="8" spans="1:7" ht="21" customHeight="1">
      <c r="A8" s="82"/>
      <c r="B8" s="82" t="s">
        <v>56</v>
      </c>
      <c r="C8" s="82"/>
      <c r="D8" s="82" t="s">
        <v>57</v>
      </c>
      <c r="E8" s="92">
        <v>2422015</v>
      </c>
      <c r="F8" s="92">
        <v>1568015</v>
      </c>
      <c r="G8" s="92">
        <v>854000</v>
      </c>
    </row>
    <row r="9" spans="1:7" ht="21" customHeight="1">
      <c r="A9" s="82" t="s">
        <v>58</v>
      </c>
      <c r="B9" s="82" t="s">
        <v>59</v>
      </c>
      <c r="C9" s="82" t="s">
        <v>60</v>
      </c>
      <c r="D9" s="82" t="s">
        <v>61</v>
      </c>
      <c r="E9" s="92">
        <v>115000</v>
      </c>
      <c r="F9" s="92">
        <v>0</v>
      </c>
      <c r="G9" s="92">
        <v>115000</v>
      </c>
    </row>
    <row r="10" spans="1:8" ht="21" customHeight="1">
      <c r="A10" s="82" t="s">
        <v>58</v>
      </c>
      <c r="B10" s="82" t="s">
        <v>59</v>
      </c>
      <c r="C10" s="82" t="s">
        <v>62</v>
      </c>
      <c r="D10" s="82" t="s">
        <v>63</v>
      </c>
      <c r="E10" s="92">
        <v>684000</v>
      </c>
      <c r="F10" s="92">
        <v>0</v>
      </c>
      <c r="G10" s="92">
        <v>684000</v>
      </c>
      <c r="H10" s="77"/>
    </row>
    <row r="11" spans="1:9" ht="21" customHeight="1">
      <c r="A11" s="82" t="s">
        <v>58</v>
      </c>
      <c r="B11" s="82" t="s">
        <v>59</v>
      </c>
      <c r="C11" s="82" t="s">
        <v>64</v>
      </c>
      <c r="D11" s="82" t="s">
        <v>65</v>
      </c>
      <c r="E11" s="92">
        <v>1623015</v>
      </c>
      <c r="F11" s="92">
        <v>1568015</v>
      </c>
      <c r="G11" s="92">
        <v>55000</v>
      </c>
      <c r="I11" s="77"/>
    </row>
  </sheetData>
  <sheetProtection/>
  <mergeCells count="5">
    <mergeCell ref="G4:G5"/>
    <mergeCell ref="A4:C4"/>
    <mergeCell ref="D4:D5"/>
    <mergeCell ref="E4:E5"/>
    <mergeCell ref="F4:F5"/>
  </mergeCells>
  <printOptions horizontalCentered="1"/>
  <pageMargins left="0.75" right="0.75" top="1" bottom="1" header="0.5" footer="0.5"/>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D21"/>
  <sheetViews>
    <sheetView showGridLines="0" showZeros="0" workbookViewId="0" topLeftCell="A1">
      <selection activeCell="A1" sqref="A1"/>
    </sheetView>
  </sheetViews>
  <sheetFormatPr defaultColWidth="9.16015625" defaultRowHeight="12.75" customHeight="1"/>
  <cols>
    <col min="1" max="1" width="37.83203125" style="0" customWidth="1"/>
    <col min="2" max="2" width="39.16015625" style="0" customWidth="1"/>
    <col min="3" max="3" width="20.5" style="0" customWidth="1"/>
  </cols>
  <sheetData>
    <row r="1" ht="12.75" customHeight="1">
      <c r="A1" s="77" t="s">
        <v>66</v>
      </c>
    </row>
    <row r="2" spans="1:3" ht="30" customHeight="1">
      <c r="A2" s="84" t="s">
        <v>67</v>
      </c>
      <c r="B2" s="78"/>
      <c r="C2" s="78"/>
    </row>
    <row r="3" spans="1:3" ht="15" customHeight="1">
      <c r="A3" s="86" t="s">
        <v>2</v>
      </c>
      <c r="C3" s="93" t="s">
        <v>3</v>
      </c>
    </row>
    <row r="4" spans="1:4" ht="25.5" customHeight="1">
      <c r="A4" s="128" t="s">
        <v>68</v>
      </c>
      <c r="B4" s="129" t="s">
        <v>7</v>
      </c>
      <c r="C4" s="127" t="s">
        <v>69</v>
      </c>
      <c r="D4" s="77"/>
    </row>
    <row r="5" spans="1:4" ht="37.5" customHeight="1">
      <c r="A5" s="128"/>
      <c r="B5" s="129"/>
      <c r="C5" s="127"/>
      <c r="D5" s="77"/>
    </row>
    <row r="6" spans="1:4" ht="16.5" customHeight="1">
      <c r="A6" s="110" t="s">
        <v>9</v>
      </c>
      <c r="B6" s="94">
        <v>1</v>
      </c>
      <c r="C6" s="110" t="s">
        <v>9</v>
      </c>
      <c r="D6" s="77"/>
    </row>
    <row r="7" spans="1:4" ht="21" customHeight="1">
      <c r="A7" s="111" t="s">
        <v>70</v>
      </c>
      <c r="B7" s="97">
        <v>1568015</v>
      </c>
      <c r="C7" s="112"/>
      <c r="D7" s="77"/>
    </row>
    <row r="8" spans="1:3" ht="21" customHeight="1">
      <c r="A8" s="111" t="s">
        <v>71</v>
      </c>
      <c r="B8" s="97">
        <v>1404727</v>
      </c>
      <c r="C8" s="112"/>
    </row>
    <row r="9" spans="1:3" ht="21" customHeight="1">
      <c r="A9" s="111" t="s">
        <v>72</v>
      </c>
      <c r="B9" s="97">
        <v>722436</v>
      </c>
      <c r="C9" s="112"/>
    </row>
    <row r="10" spans="1:3" ht="21" customHeight="1">
      <c r="A10" s="111" t="s">
        <v>73</v>
      </c>
      <c r="B10" s="97">
        <v>622088</v>
      </c>
      <c r="C10" s="112"/>
    </row>
    <row r="11" spans="1:3" ht="21" customHeight="1">
      <c r="A11" s="111" t="s">
        <v>74</v>
      </c>
      <c r="B11" s="97">
        <v>60203</v>
      </c>
      <c r="C11" s="112"/>
    </row>
    <row r="12" spans="1:3" ht="21" customHeight="1">
      <c r="A12" s="111" t="s">
        <v>75</v>
      </c>
      <c r="B12" s="97">
        <v>163288</v>
      </c>
      <c r="C12" s="112"/>
    </row>
    <row r="13" spans="1:3" ht="21" customHeight="1">
      <c r="A13" s="111" t="s">
        <v>76</v>
      </c>
      <c r="B13" s="97">
        <v>500</v>
      </c>
      <c r="C13" s="112"/>
    </row>
    <row r="14" spans="1:3" ht="21" customHeight="1">
      <c r="A14" s="111" t="s">
        <v>77</v>
      </c>
      <c r="B14" s="97">
        <v>20000</v>
      </c>
      <c r="C14" s="112"/>
    </row>
    <row r="15" spans="1:3" ht="21" customHeight="1">
      <c r="A15" s="111" t="s">
        <v>78</v>
      </c>
      <c r="B15" s="97">
        <v>5000</v>
      </c>
      <c r="C15" s="112"/>
    </row>
    <row r="16" spans="1:3" ht="21" customHeight="1">
      <c r="A16" s="111" t="s">
        <v>79</v>
      </c>
      <c r="B16" s="97">
        <v>18283</v>
      </c>
      <c r="C16" s="112"/>
    </row>
    <row r="17" spans="1:3" ht="21" customHeight="1">
      <c r="A17" s="111" t="s">
        <v>80</v>
      </c>
      <c r="B17" s="97">
        <v>5200</v>
      </c>
      <c r="C17" s="112"/>
    </row>
    <row r="18" spans="1:3" ht="21" customHeight="1">
      <c r="A18" s="111" t="s">
        <v>81</v>
      </c>
      <c r="B18" s="97">
        <v>13202</v>
      </c>
      <c r="C18" s="112"/>
    </row>
    <row r="19" spans="1:3" ht="21" customHeight="1">
      <c r="A19" s="111" t="s">
        <v>82</v>
      </c>
      <c r="B19" s="97">
        <v>26403</v>
      </c>
      <c r="C19" s="112"/>
    </row>
    <row r="20" spans="1:3" ht="21" customHeight="1">
      <c r="A20" s="111" t="s">
        <v>83</v>
      </c>
      <c r="B20" s="97">
        <v>19200</v>
      </c>
      <c r="C20" s="112"/>
    </row>
    <row r="21" spans="1:3" ht="21" customHeight="1">
      <c r="A21" s="111" t="s">
        <v>84</v>
      </c>
      <c r="B21" s="97">
        <v>55500</v>
      </c>
      <c r="C21" s="112"/>
    </row>
  </sheetData>
  <sheetProtection/>
  <mergeCells count="3">
    <mergeCell ref="A4:A5"/>
    <mergeCell ref="B4:B5"/>
    <mergeCell ref="C4:C5"/>
  </mergeCells>
  <printOptions horizontalCentered="1"/>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14"/>
  <sheetViews>
    <sheetView showGridLines="0" showZeros="0" workbookViewId="0" topLeftCell="A1">
      <selection activeCell="A1" sqref="A1"/>
    </sheetView>
  </sheetViews>
  <sheetFormatPr defaultColWidth="9.16015625" defaultRowHeight="12.75" customHeight="1"/>
  <cols>
    <col min="1" max="1" width="18.66015625" style="0" customWidth="1"/>
    <col min="2" max="2" width="42" style="0" customWidth="1"/>
    <col min="3" max="3" width="27.16015625" style="0" customWidth="1"/>
  </cols>
  <sheetData>
    <row r="1" spans="1:2" ht="12.75" customHeight="1">
      <c r="A1" s="77" t="s">
        <v>85</v>
      </c>
      <c r="B1" s="77"/>
    </row>
    <row r="2" spans="1:3" ht="29.25" customHeight="1">
      <c r="A2" s="107" t="s">
        <v>86</v>
      </c>
      <c r="B2" s="108"/>
      <c r="C2" s="79"/>
    </row>
    <row r="3" spans="1:3" ht="12.75" customHeight="1">
      <c r="A3" s="77" t="s">
        <v>2</v>
      </c>
      <c r="B3" s="77"/>
      <c r="C3" s="93" t="s">
        <v>3</v>
      </c>
    </row>
    <row r="4" spans="1:3" ht="21.75" customHeight="1">
      <c r="A4" s="109" t="s">
        <v>6</v>
      </c>
      <c r="B4" s="109"/>
      <c r="C4" s="124" t="s">
        <v>87</v>
      </c>
    </row>
    <row r="5" spans="1:3" ht="22.5" customHeight="1">
      <c r="A5" s="91" t="s">
        <v>88</v>
      </c>
      <c r="B5" s="87" t="s">
        <v>47</v>
      </c>
      <c r="C5" s="124"/>
    </row>
    <row r="6" spans="1:3" ht="18" customHeight="1">
      <c r="A6" s="82"/>
      <c r="B6" s="82"/>
      <c r="C6" s="83"/>
    </row>
    <row r="7" spans="1:3" ht="12.75" customHeight="1">
      <c r="A7" s="77"/>
      <c r="B7" s="77"/>
      <c r="C7" s="77"/>
    </row>
    <row r="8" spans="1:3" ht="12.75" customHeight="1">
      <c r="A8" s="77"/>
      <c r="B8" s="77"/>
      <c r="C8" s="77"/>
    </row>
    <row r="9" spans="1:3" ht="12.75" customHeight="1">
      <c r="A9" s="77"/>
      <c r="B9" s="77"/>
      <c r="C9" s="77"/>
    </row>
    <row r="10" spans="2:3" ht="12.75" customHeight="1">
      <c r="B10" s="77"/>
      <c r="C10" s="77"/>
    </row>
    <row r="11" spans="2:3" ht="12.75" customHeight="1">
      <c r="B11" s="77"/>
      <c r="C11" s="77"/>
    </row>
    <row r="12" spans="2:3" ht="12.75" customHeight="1">
      <c r="B12" s="77"/>
      <c r="C12" s="77"/>
    </row>
    <row r="13" spans="2:3" ht="12.75" customHeight="1">
      <c r="B13" s="77"/>
      <c r="C13" s="77"/>
    </row>
    <row r="14" ht="12.75" customHeight="1">
      <c r="B14" s="77"/>
    </row>
  </sheetData>
  <sheetProtection/>
  <mergeCells count="1">
    <mergeCell ref="C4:C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5"/>
  <sheetViews>
    <sheetView showGridLines="0" showZeros="0" workbookViewId="0" topLeftCell="A1">
      <selection activeCell="A1" sqref="A1"/>
    </sheetView>
  </sheetViews>
  <sheetFormatPr defaultColWidth="9.16015625" defaultRowHeight="12.75" customHeight="1"/>
  <cols>
    <col min="1" max="3" width="4.16015625" style="0" customWidth="1"/>
    <col min="4" max="4" width="26.33203125" style="0" customWidth="1"/>
    <col min="5" max="5" width="21.66015625" style="0" customWidth="1"/>
    <col min="6" max="6" width="19.83203125" style="0" customWidth="1"/>
    <col min="7" max="7" width="19" style="0" customWidth="1"/>
  </cols>
  <sheetData>
    <row r="1" spans="1:3" ht="12.75" customHeight="1">
      <c r="A1" t="s">
        <v>89</v>
      </c>
      <c r="B1" s="77"/>
      <c r="C1" s="77"/>
    </row>
    <row r="2" spans="1:7" ht="30" customHeight="1">
      <c r="A2" s="84" t="s">
        <v>90</v>
      </c>
      <c r="B2" s="84"/>
      <c r="C2" s="84"/>
      <c r="D2" s="78"/>
      <c r="E2" s="78"/>
      <c r="F2" s="78"/>
      <c r="G2" s="78"/>
    </row>
    <row r="3" spans="1:7" ht="12.75" customHeight="1">
      <c r="A3" s="86" t="s">
        <v>2</v>
      </c>
      <c r="D3" s="77"/>
      <c r="G3" s="93" t="s">
        <v>3</v>
      </c>
    </row>
    <row r="4" spans="1:8" ht="25.5" customHeight="1">
      <c r="A4" s="123" t="s">
        <v>46</v>
      </c>
      <c r="B4" s="123"/>
      <c r="C4" s="123"/>
      <c r="D4" s="125" t="s">
        <v>47</v>
      </c>
      <c r="E4" s="125" t="s">
        <v>48</v>
      </c>
      <c r="F4" s="126" t="s">
        <v>49</v>
      </c>
      <c r="G4" s="127" t="s">
        <v>50</v>
      </c>
      <c r="H4" s="77"/>
    </row>
    <row r="5" spans="1:8" ht="37.5" customHeight="1">
      <c r="A5" s="99" t="s">
        <v>51</v>
      </c>
      <c r="B5" s="99" t="s">
        <v>52</v>
      </c>
      <c r="C5" s="99" t="s">
        <v>53</v>
      </c>
      <c r="D5" s="124"/>
      <c r="E5" s="124"/>
      <c r="F5" s="126"/>
      <c r="G5" s="127"/>
      <c r="H5" s="77"/>
    </row>
    <row r="6" spans="1:8" ht="16.5" customHeight="1">
      <c r="A6" s="91" t="s">
        <v>9</v>
      </c>
      <c r="B6" s="91" t="s">
        <v>9</v>
      </c>
      <c r="C6" s="91" t="s">
        <v>9</v>
      </c>
      <c r="D6" s="81" t="s">
        <v>9</v>
      </c>
      <c r="E6" s="81">
        <v>1</v>
      </c>
      <c r="F6" s="81">
        <f>E6+1</f>
        <v>2</v>
      </c>
      <c r="G6" s="81">
        <f>F6+1</f>
        <v>3</v>
      </c>
      <c r="H6" s="77"/>
    </row>
    <row r="7" spans="1:8" ht="21" customHeight="1">
      <c r="A7" s="82"/>
      <c r="B7" s="82"/>
      <c r="C7" s="82"/>
      <c r="D7" s="82"/>
      <c r="E7" s="92"/>
      <c r="F7" s="92"/>
      <c r="G7" s="92"/>
      <c r="H7" s="77"/>
    </row>
    <row r="8" spans="1:7" ht="12.75" customHeight="1">
      <c r="A8" s="77"/>
      <c r="B8" s="77"/>
      <c r="C8" s="77"/>
      <c r="D8" s="77"/>
      <c r="E8" s="77"/>
      <c r="F8" s="77"/>
      <c r="G8" s="77"/>
    </row>
    <row r="9" spans="3:7" ht="12.75" customHeight="1">
      <c r="C9" s="77"/>
      <c r="D9" s="77"/>
      <c r="E9" s="77"/>
      <c r="F9" s="77"/>
      <c r="G9" s="77"/>
    </row>
    <row r="10" spans="3:8" ht="12.75" customHeight="1">
      <c r="C10" s="77"/>
      <c r="D10" s="77"/>
      <c r="E10" s="77"/>
      <c r="F10" s="77"/>
      <c r="G10" s="77"/>
      <c r="H10" s="77"/>
    </row>
    <row r="11" spans="5:9" ht="12.75" customHeight="1">
      <c r="E11" s="77"/>
      <c r="G11" s="77"/>
      <c r="I11" s="77"/>
    </row>
    <row r="12" spans="5:6" ht="12.75" customHeight="1">
      <c r="E12" s="77"/>
      <c r="F12" s="77"/>
    </row>
    <row r="13" ht="12.75" customHeight="1">
      <c r="F13" s="77"/>
    </row>
    <row r="14" ht="12.75" customHeight="1">
      <c r="F14" s="77"/>
    </row>
    <row r="15" ht="12.75" customHeight="1">
      <c r="F15" s="77"/>
    </row>
  </sheetData>
  <sheetProtection/>
  <mergeCells count="5">
    <mergeCell ref="G4:G5"/>
    <mergeCell ref="A4:C4"/>
    <mergeCell ref="D4:D5"/>
    <mergeCell ref="E4:E5"/>
    <mergeCell ref="F4:F5"/>
  </mergeCells>
  <printOptions horizontalCentered="1"/>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39"/>
  <sheetViews>
    <sheetView showGridLines="0" showZeros="0" workbookViewId="0" topLeftCell="A1">
      <selection activeCell="A1" sqref="A1"/>
    </sheetView>
  </sheetViews>
  <sheetFormatPr defaultColWidth="9.16015625" defaultRowHeight="12.75" customHeight="1"/>
  <cols>
    <col min="1" max="1" width="27.16015625" style="0" customWidth="1"/>
    <col min="2" max="2" width="19.66015625" style="0" customWidth="1"/>
    <col min="3" max="3" width="28.83203125" style="0" customWidth="1"/>
    <col min="4" max="4" width="16.16015625" style="0" customWidth="1"/>
    <col min="5" max="5" width="11.33203125" style="0" customWidth="1"/>
  </cols>
  <sheetData>
    <row r="1" ht="18.75" customHeight="1">
      <c r="A1" s="86" t="s">
        <v>91</v>
      </c>
    </row>
    <row r="2" spans="1:5" ht="30" customHeight="1">
      <c r="A2" s="84" t="s">
        <v>92</v>
      </c>
      <c r="B2" s="78"/>
      <c r="C2" s="78"/>
      <c r="D2" s="78"/>
      <c r="E2" s="78"/>
    </row>
    <row r="3" spans="1:5" ht="12.75" customHeight="1">
      <c r="A3" s="86" t="s">
        <v>2</v>
      </c>
      <c r="B3" s="77"/>
      <c r="E3" s="93" t="s">
        <v>3</v>
      </c>
    </row>
    <row r="4" spans="1:6" ht="18" customHeight="1">
      <c r="A4" s="123" t="s">
        <v>4</v>
      </c>
      <c r="B4" s="123"/>
      <c r="C4" s="125" t="s">
        <v>5</v>
      </c>
      <c r="D4" s="125"/>
      <c r="E4" s="125"/>
      <c r="F4" s="77"/>
    </row>
    <row r="5" spans="1:6" ht="37.5" customHeight="1">
      <c r="A5" s="99" t="s">
        <v>6</v>
      </c>
      <c r="B5" s="88" t="s">
        <v>7</v>
      </c>
      <c r="C5" s="100" t="s">
        <v>8</v>
      </c>
      <c r="D5" s="101" t="s">
        <v>93</v>
      </c>
      <c r="E5" s="102" t="s">
        <v>94</v>
      </c>
      <c r="F5" s="77"/>
    </row>
    <row r="6" spans="1:9" ht="17.25" customHeight="1">
      <c r="A6" s="81" t="s">
        <v>9</v>
      </c>
      <c r="B6" s="81">
        <v>1</v>
      </c>
      <c r="C6" s="91" t="s">
        <v>9</v>
      </c>
      <c r="D6" s="81">
        <v>2</v>
      </c>
      <c r="E6" s="81">
        <f>D6+1</f>
        <v>3</v>
      </c>
      <c r="F6" s="77"/>
      <c r="G6" s="77"/>
      <c r="H6" s="77"/>
      <c r="I6" s="77"/>
    </row>
    <row r="7" spans="1:9" ht="17.25" customHeight="1">
      <c r="A7" s="82" t="s">
        <v>10</v>
      </c>
      <c r="B7" s="92">
        <v>2422015</v>
      </c>
      <c r="C7" s="103" t="s">
        <v>11</v>
      </c>
      <c r="D7" s="92">
        <v>0</v>
      </c>
      <c r="E7" s="92">
        <v>0</v>
      </c>
      <c r="F7" s="77"/>
      <c r="G7" s="77"/>
      <c r="H7" s="77"/>
      <c r="I7" s="77"/>
    </row>
    <row r="8" spans="1:8" ht="17.25" customHeight="1">
      <c r="A8" s="82" t="s">
        <v>12</v>
      </c>
      <c r="B8" s="92">
        <v>2422015</v>
      </c>
      <c r="C8" s="103" t="s">
        <v>13</v>
      </c>
      <c r="D8" s="92">
        <v>0</v>
      </c>
      <c r="E8" s="92">
        <v>0</v>
      </c>
      <c r="F8" s="77"/>
      <c r="G8" s="77"/>
      <c r="H8" s="77"/>
    </row>
    <row r="9" spans="1:9" ht="17.25" customHeight="1">
      <c r="A9" s="104" t="s">
        <v>14</v>
      </c>
      <c r="B9" s="92">
        <v>0</v>
      </c>
      <c r="C9" s="103" t="s">
        <v>15</v>
      </c>
      <c r="D9" s="92">
        <v>0</v>
      </c>
      <c r="E9" s="92">
        <v>0</v>
      </c>
      <c r="F9" s="77"/>
      <c r="G9" s="77"/>
      <c r="H9" s="77"/>
      <c r="I9" s="77"/>
    </row>
    <row r="10" spans="1:8" ht="17.25" customHeight="1">
      <c r="A10" s="82" t="s">
        <v>16</v>
      </c>
      <c r="B10" s="92">
        <v>0</v>
      </c>
      <c r="C10" s="103" t="s">
        <v>17</v>
      </c>
      <c r="D10" s="92">
        <v>0</v>
      </c>
      <c r="E10" s="92">
        <v>0</v>
      </c>
      <c r="F10" s="77"/>
      <c r="G10" s="77"/>
      <c r="H10" s="77"/>
    </row>
    <row r="11" spans="1:9" ht="17.25" customHeight="1">
      <c r="A11" s="82"/>
      <c r="B11" s="92"/>
      <c r="C11" s="103" t="s">
        <v>18</v>
      </c>
      <c r="D11" s="92">
        <v>0</v>
      </c>
      <c r="E11" s="92">
        <v>0</v>
      </c>
      <c r="F11" s="77"/>
      <c r="G11" s="77"/>
      <c r="H11" s="77"/>
      <c r="I11" s="77"/>
    </row>
    <row r="12" spans="1:10" ht="17.25" customHeight="1">
      <c r="A12" s="82"/>
      <c r="B12" s="92"/>
      <c r="C12" s="103" t="s">
        <v>19</v>
      </c>
      <c r="D12" s="92">
        <v>0</v>
      </c>
      <c r="E12" s="92">
        <v>0</v>
      </c>
      <c r="F12" s="77"/>
      <c r="G12" s="77"/>
      <c r="H12" s="77"/>
      <c r="I12" s="77"/>
      <c r="J12" s="77"/>
    </row>
    <row r="13" spans="1:10" ht="17.25" customHeight="1">
      <c r="A13" s="104" t="s">
        <v>95</v>
      </c>
      <c r="B13" s="92">
        <v>0</v>
      </c>
      <c r="C13" s="103" t="s">
        <v>20</v>
      </c>
      <c r="D13" s="92">
        <v>0</v>
      </c>
      <c r="E13" s="92">
        <v>0</v>
      </c>
      <c r="F13" s="77"/>
      <c r="G13" s="77"/>
      <c r="H13" s="77"/>
      <c r="I13" s="77"/>
      <c r="J13" s="77"/>
    </row>
    <row r="14" spans="1:10" ht="17.25" customHeight="1">
      <c r="A14" s="104" t="s">
        <v>96</v>
      </c>
      <c r="B14" s="92">
        <v>0</v>
      </c>
      <c r="C14" s="103" t="s">
        <v>21</v>
      </c>
      <c r="D14" s="92">
        <v>2422015</v>
      </c>
      <c r="E14" s="92">
        <v>0</v>
      </c>
      <c r="F14" s="77"/>
      <c r="G14" s="77"/>
      <c r="H14" s="77"/>
      <c r="I14" s="77"/>
      <c r="J14" s="77"/>
    </row>
    <row r="15" spans="1:9" ht="17.25" customHeight="1">
      <c r="A15" s="82" t="s">
        <v>97</v>
      </c>
      <c r="B15" s="92">
        <v>0</v>
      </c>
      <c r="C15" s="103" t="s">
        <v>22</v>
      </c>
      <c r="D15" s="92">
        <v>0</v>
      </c>
      <c r="E15" s="92">
        <v>0</v>
      </c>
      <c r="F15" s="77"/>
      <c r="G15" s="77"/>
      <c r="H15" s="77"/>
      <c r="I15" s="77"/>
    </row>
    <row r="16" spans="1:9" ht="17.25" customHeight="1">
      <c r="A16" s="105"/>
      <c r="B16" s="92"/>
      <c r="C16" s="103" t="s">
        <v>23</v>
      </c>
      <c r="D16" s="92">
        <v>0</v>
      </c>
      <c r="E16" s="92">
        <v>0</v>
      </c>
      <c r="F16" s="77"/>
      <c r="G16" s="77"/>
      <c r="H16" s="77"/>
      <c r="I16" s="77"/>
    </row>
    <row r="17" spans="1:9" ht="17.25" customHeight="1">
      <c r="A17" s="105"/>
      <c r="B17" s="92"/>
      <c r="C17" s="103" t="s">
        <v>24</v>
      </c>
      <c r="D17" s="92">
        <v>0</v>
      </c>
      <c r="E17" s="92">
        <v>0</v>
      </c>
      <c r="F17" s="77"/>
      <c r="G17" s="77"/>
      <c r="H17" s="77"/>
      <c r="I17" s="77"/>
    </row>
    <row r="18" spans="1:10" ht="17.25" customHeight="1">
      <c r="A18" s="105"/>
      <c r="B18" s="92"/>
      <c r="C18" s="103" t="s">
        <v>25</v>
      </c>
      <c r="D18" s="92">
        <v>0</v>
      </c>
      <c r="E18" s="92">
        <v>0</v>
      </c>
      <c r="F18" s="77"/>
      <c r="G18" s="77"/>
      <c r="H18" s="77"/>
      <c r="I18" s="77"/>
      <c r="J18" s="77"/>
    </row>
    <row r="19" spans="1:10" ht="17.25" customHeight="1">
      <c r="A19" s="105"/>
      <c r="B19" s="92"/>
      <c r="C19" s="103" t="s">
        <v>26</v>
      </c>
      <c r="D19" s="92">
        <v>0</v>
      </c>
      <c r="E19" s="92">
        <v>0</v>
      </c>
      <c r="F19" s="77"/>
      <c r="G19" s="77"/>
      <c r="H19" s="77"/>
      <c r="I19" s="77"/>
      <c r="J19" s="77"/>
    </row>
    <row r="20" spans="1:9" ht="17.25" customHeight="1">
      <c r="A20" s="105"/>
      <c r="B20" s="92"/>
      <c r="C20" s="103" t="s">
        <v>27</v>
      </c>
      <c r="D20" s="92">
        <v>0</v>
      </c>
      <c r="E20" s="92">
        <v>0</v>
      </c>
      <c r="F20" s="77"/>
      <c r="G20" s="77"/>
      <c r="H20" s="77"/>
      <c r="I20" s="77"/>
    </row>
    <row r="21" spans="1:9" ht="17.25" customHeight="1">
      <c r="A21" s="105"/>
      <c r="B21" s="92"/>
      <c r="C21" s="103" t="s">
        <v>28</v>
      </c>
      <c r="D21" s="92">
        <v>0</v>
      </c>
      <c r="E21" s="92">
        <v>0</v>
      </c>
      <c r="F21" s="77"/>
      <c r="G21" s="77"/>
      <c r="H21" s="77"/>
      <c r="I21" s="77"/>
    </row>
    <row r="22" spans="1:9" ht="17.25" customHeight="1">
      <c r="A22" s="105"/>
      <c r="B22" s="92"/>
      <c r="C22" s="103" t="s">
        <v>29</v>
      </c>
      <c r="D22" s="92">
        <v>0</v>
      </c>
      <c r="E22" s="92">
        <v>0</v>
      </c>
      <c r="F22" s="77"/>
      <c r="G22" s="77"/>
      <c r="H22" s="77"/>
      <c r="I22" s="77"/>
    </row>
    <row r="23" spans="1:9" ht="17.25" customHeight="1">
      <c r="A23" s="105"/>
      <c r="B23" s="92"/>
      <c r="C23" s="103" t="s">
        <v>30</v>
      </c>
      <c r="D23" s="92">
        <v>0</v>
      </c>
      <c r="E23" s="92">
        <v>0</v>
      </c>
      <c r="F23" s="77"/>
      <c r="G23" s="77"/>
      <c r="H23" s="77"/>
      <c r="I23" s="77"/>
    </row>
    <row r="24" spans="1:9" ht="17.25" customHeight="1">
      <c r="A24" s="105"/>
      <c r="B24" s="92"/>
      <c r="C24" s="103" t="s">
        <v>31</v>
      </c>
      <c r="D24" s="92">
        <v>0</v>
      </c>
      <c r="E24" s="92">
        <v>0</v>
      </c>
      <c r="F24" s="77"/>
      <c r="G24" s="77"/>
      <c r="H24" s="77"/>
      <c r="I24" s="77"/>
    </row>
    <row r="25" spans="1:9" ht="17.25" customHeight="1">
      <c r="A25" s="105"/>
      <c r="B25" s="92"/>
      <c r="C25" s="103" t="s">
        <v>32</v>
      </c>
      <c r="D25" s="92">
        <v>0</v>
      </c>
      <c r="E25" s="92">
        <v>0</v>
      </c>
      <c r="F25" s="77"/>
      <c r="G25" s="77"/>
      <c r="H25" s="77"/>
      <c r="I25" s="77"/>
    </row>
    <row r="26" spans="1:9" ht="17.25" customHeight="1">
      <c r="A26" s="105"/>
      <c r="B26" s="92"/>
      <c r="C26" s="103" t="s">
        <v>33</v>
      </c>
      <c r="D26" s="92">
        <v>0</v>
      </c>
      <c r="E26" s="92">
        <v>0</v>
      </c>
      <c r="F26" s="77"/>
      <c r="G26" s="77"/>
      <c r="H26" s="77"/>
      <c r="I26" s="77"/>
    </row>
    <row r="27" spans="1:8" ht="17.25" customHeight="1">
      <c r="A27" s="105"/>
      <c r="B27" s="92"/>
      <c r="C27" s="103" t="s">
        <v>34</v>
      </c>
      <c r="D27" s="92">
        <v>0</v>
      </c>
      <c r="E27" s="92">
        <v>0</v>
      </c>
      <c r="F27" s="77"/>
      <c r="G27" s="77"/>
      <c r="H27" s="77"/>
    </row>
    <row r="28" spans="1:8" ht="17.25" customHeight="1">
      <c r="A28" s="105"/>
      <c r="B28" s="92"/>
      <c r="C28" s="106" t="s">
        <v>35</v>
      </c>
      <c r="D28" s="92">
        <v>0</v>
      </c>
      <c r="E28" s="92">
        <v>0</v>
      </c>
      <c r="F28" s="77"/>
      <c r="G28" s="77"/>
      <c r="H28" s="77"/>
    </row>
    <row r="29" spans="1:8" ht="17.25" customHeight="1">
      <c r="A29" s="105"/>
      <c r="B29" s="92"/>
      <c r="C29" s="103" t="s">
        <v>36</v>
      </c>
      <c r="D29" s="92">
        <v>0</v>
      </c>
      <c r="E29" s="92">
        <v>0</v>
      </c>
      <c r="F29" s="77"/>
      <c r="G29" s="77"/>
      <c r="H29" s="77"/>
    </row>
    <row r="30" spans="1:7" ht="17.25" customHeight="1">
      <c r="A30" s="105"/>
      <c r="B30" s="92"/>
      <c r="C30" s="103" t="s">
        <v>37</v>
      </c>
      <c r="D30" s="92">
        <v>0</v>
      </c>
      <c r="E30" s="92">
        <v>0</v>
      </c>
      <c r="F30" s="77"/>
      <c r="G30" s="77"/>
    </row>
    <row r="31" spans="1:7" ht="17.25" customHeight="1">
      <c r="A31" s="105"/>
      <c r="B31" s="92"/>
      <c r="C31" s="103" t="s">
        <v>38</v>
      </c>
      <c r="D31" s="92">
        <v>0</v>
      </c>
      <c r="E31" s="92">
        <v>0</v>
      </c>
      <c r="F31" s="77"/>
      <c r="G31" s="77"/>
    </row>
    <row r="32" spans="1:7" ht="17.25" customHeight="1">
      <c r="A32" s="105"/>
      <c r="B32" s="92"/>
      <c r="C32" s="103" t="s">
        <v>39</v>
      </c>
      <c r="D32" s="92">
        <v>0</v>
      </c>
      <c r="E32" s="92">
        <v>0</v>
      </c>
      <c r="F32" s="77"/>
      <c r="G32" s="77"/>
    </row>
    <row r="33" spans="1:6" ht="17.25" customHeight="1">
      <c r="A33" s="105"/>
      <c r="B33" s="92"/>
      <c r="C33" s="106" t="s">
        <v>40</v>
      </c>
      <c r="D33" s="92">
        <v>0</v>
      </c>
      <c r="E33" s="92">
        <v>0</v>
      </c>
      <c r="F33" s="77"/>
    </row>
    <row r="34" spans="1:6" ht="17.25" customHeight="1">
      <c r="A34" s="105"/>
      <c r="B34" s="92"/>
      <c r="C34" s="106" t="s">
        <v>41</v>
      </c>
      <c r="D34" s="92">
        <v>0</v>
      </c>
      <c r="E34" s="92">
        <v>0</v>
      </c>
      <c r="F34" s="77"/>
    </row>
    <row r="35" spans="1:6" ht="17.25" customHeight="1">
      <c r="A35" s="103" t="s">
        <v>42</v>
      </c>
      <c r="B35" s="92">
        <v>2422015</v>
      </c>
      <c r="C35" s="103" t="s">
        <v>43</v>
      </c>
      <c r="D35" s="92">
        <v>2422015</v>
      </c>
      <c r="E35" s="92">
        <v>0</v>
      </c>
      <c r="F35" s="77"/>
    </row>
    <row r="36" spans="2:5" ht="12.75" customHeight="1">
      <c r="B36" s="77"/>
      <c r="E36" s="77"/>
    </row>
    <row r="37" ht="12.75" customHeight="1">
      <c r="E37" s="77"/>
    </row>
    <row r="38" ht="12.75" customHeight="1">
      <c r="E38" s="77"/>
    </row>
    <row r="39" ht="12.75" customHeight="1">
      <c r="E39" s="77"/>
    </row>
  </sheetData>
  <sheetProtection/>
  <mergeCells count="2">
    <mergeCell ref="A4:B4"/>
    <mergeCell ref="C4:E4"/>
  </mergeCells>
  <printOptions horizontalCentered="1" verticalCentered="1"/>
  <pageMargins left="0.59" right="0.59" top="0.59" bottom="0.59" header="0.5" footer="0.5"/>
  <pageSetup horizontalDpi="180" verticalDpi="180" orientation="portrait" paperSize="9"/>
</worksheet>
</file>

<file path=xl/worksheets/sheet7.xml><?xml version="1.0" encoding="utf-8"?>
<worksheet xmlns="http://schemas.openxmlformats.org/spreadsheetml/2006/main" xmlns:r="http://schemas.openxmlformats.org/officeDocument/2006/relationships">
  <dimension ref="A1:J15"/>
  <sheetViews>
    <sheetView showGridLines="0" showZeros="0" workbookViewId="0" topLeftCell="A1">
      <selection activeCell="A1" sqref="A1"/>
    </sheetView>
  </sheetViews>
  <sheetFormatPr defaultColWidth="9.16015625" defaultRowHeight="12.75" customHeight="1"/>
  <cols>
    <col min="1" max="1" width="27.66015625" style="0" customWidth="1"/>
    <col min="2" max="2" width="14.16015625" style="0" customWidth="1"/>
    <col min="3" max="3" width="20.5" style="0" customWidth="1"/>
    <col min="4" max="4" width="16.33203125" style="0" customWidth="1"/>
    <col min="5" max="6" width="11.83203125" style="0" customWidth="1"/>
    <col min="7" max="8" width="11" style="0" customWidth="1"/>
  </cols>
  <sheetData>
    <row r="1" ht="12.75" customHeight="1">
      <c r="A1" s="77" t="s">
        <v>98</v>
      </c>
    </row>
    <row r="2" spans="1:9" ht="30" customHeight="1">
      <c r="A2" s="84" t="s">
        <v>99</v>
      </c>
      <c r="B2" s="84"/>
      <c r="C2" s="84"/>
      <c r="D2" s="84"/>
      <c r="E2" s="84"/>
      <c r="F2" s="84"/>
      <c r="G2" s="85"/>
      <c r="H2" s="85"/>
      <c r="I2" s="85"/>
    </row>
    <row r="3" spans="1:9" ht="15" customHeight="1">
      <c r="A3" s="86" t="s">
        <v>2</v>
      </c>
      <c r="B3" s="77"/>
      <c r="I3" s="93" t="s">
        <v>3</v>
      </c>
    </row>
    <row r="4" spans="1:9" ht="25.5" customHeight="1">
      <c r="A4" s="124" t="s">
        <v>100</v>
      </c>
      <c r="B4" s="125" t="s">
        <v>70</v>
      </c>
      <c r="C4" s="89" t="s">
        <v>101</v>
      </c>
      <c r="D4" s="89"/>
      <c r="E4" s="89"/>
      <c r="F4" s="89"/>
      <c r="G4" s="129" t="s">
        <v>102</v>
      </c>
      <c r="H4" s="129" t="s">
        <v>103</v>
      </c>
      <c r="I4" s="129" t="s">
        <v>104</v>
      </c>
    </row>
    <row r="5" spans="1:9" ht="37.5" customHeight="1">
      <c r="A5" s="124"/>
      <c r="B5" s="124"/>
      <c r="C5" s="90" t="s">
        <v>105</v>
      </c>
      <c r="D5" s="90" t="s">
        <v>106</v>
      </c>
      <c r="E5" s="90" t="s">
        <v>107</v>
      </c>
      <c r="F5" s="90" t="s">
        <v>108</v>
      </c>
      <c r="G5" s="129"/>
      <c r="H5" s="129"/>
      <c r="I5" s="129"/>
    </row>
    <row r="6" spans="1:9" ht="16.5" customHeight="1">
      <c r="A6" s="94" t="s">
        <v>9</v>
      </c>
      <c r="B6" s="94" t="s">
        <v>9</v>
      </c>
      <c r="C6" s="95">
        <v>1</v>
      </c>
      <c r="D6" s="94">
        <f aca="true" t="shared" si="0" ref="D6:I6">C6+1</f>
        <v>2</v>
      </c>
      <c r="E6" s="94">
        <f t="shared" si="0"/>
        <v>3</v>
      </c>
      <c r="F6" s="94">
        <f t="shared" si="0"/>
        <v>4</v>
      </c>
      <c r="G6" s="94">
        <f t="shared" si="0"/>
        <v>5</v>
      </c>
      <c r="H6" s="94">
        <f t="shared" si="0"/>
        <v>6</v>
      </c>
      <c r="I6" s="94">
        <f t="shared" si="0"/>
        <v>7</v>
      </c>
    </row>
    <row r="7" spans="1:9" ht="21" customHeight="1">
      <c r="A7" s="96" t="s">
        <v>70</v>
      </c>
      <c r="B7" s="97">
        <v>2422015</v>
      </c>
      <c r="C7" s="97">
        <v>2422015</v>
      </c>
      <c r="D7" s="97">
        <v>2422015</v>
      </c>
      <c r="E7" s="97">
        <v>0</v>
      </c>
      <c r="F7" s="97">
        <v>0</v>
      </c>
      <c r="G7" s="92">
        <v>0</v>
      </c>
      <c r="H7" s="98">
        <v>0</v>
      </c>
      <c r="I7" s="92">
        <v>0</v>
      </c>
    </row>
    <row r="8" spans="1:9" ht="21" customHeight="1">
      <c r="A8" s="96" t="s">
        <v>109</v>
      </c>
      <c r="B8" s="97">
        <v>2422015</v>
      </c>
      <c r="C8" s="97">
        <v>2422015</v>
      </c>
      <c r="D8" s="97">
        <v>2422015</v>
      </c>
      <c r="E8" s="97">
        <v>0</v>
      </c>
      <c r="F8" s="97">
        <v>0</v>
      </c>
      <c r="G8" s="92">
        <v>0</v>
      </c>
      <c r="H8" s="98">
        <v>0</v>
      </c>
      <c r="I8" s="92">
        <v>0</v>
      </c>
    </row>
    <row r="9" spans="1:10" ht="12.75" customHeight="1">
      <c r="A9" s="77"/>
      <c r="B9" s="77"/>
      <c r="C9" s="77"/>
      <c r="D9" s="77"/>
      <c r="E9" s="77"/>
      <c r="F9" s="77"/>
      <c r="H9" s="77"/>
      <c r="J9" s="77"/>
    </row>
    <row r="10" spans="2:10" ht="12.75" customHeight="1">
      <c r="B10" s="77"/>
      <c r="C10" s="77"/>
      <c r="D10" s="77"/>
      <c r="E10" s="77"/>
      <c r="F10" s="77"/>
      <c r="H10" s="77"/>
      <c r="I10" s="77"/>
      <c r="J10" s="77"/>
    </row>
    <row r="11" spans="2:9" ht="12.75" customHeight="1">
      <c r="B11" s="77"/>
      <c r="I11" s="77"/>
    </row>
    <row r="12" spans="2:9" ht="12.75" customHeight="1">
      <c r="B12" s="77"/>
      <c r="I12" s="77"/>
    </row>
    <row r="13" spans="8:9" ht="12.75" customHeight="1">
      <c r="H13" s="77"/>
      <c r="I13" s="77"/>
    </row>
    <row r="14" ht="12.75" customHeight="1">
      <c r="H14" s="77"/>
    </row>
    <row r="15" ht="12.75" customHeight="1">
      <c r="G15" s="77"/>
    </row>
  </sheetData>
  <sheetProtection/>
  <mergeCells count="5">
    <mergeCell ref="I4:I5"/>
    <mergeCell ref="A4:A5"/>
    <mergeCell ref="B4:B5"/>
    <mergeCell ref="G4:G5"/>
    <mergeCell ref="H4:H5"/>
  </mergeCells>
  <printOptions horizontalCentered="1"/>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J26"/>
  <sheetViews>
    <sheetView showGridLines="0" showZeros="0" workbookViewId="0" topLeftCell="A1">
      <selection activeCell="A1" sqref="A1"/>
    </sheetView>
  </sheetViews>
  <sheetFormatPr defaultColWidth="9.16015625" defaultRowHeight="12.75" customHeight="1"/>
  <cols>
    <col min="1" max="1" width="27.66015625" style="0" customWidth="1"/>
    <col min="2" max="2" width="14.16015625" style="0" customWidth="1"/>
    <col min="3" max="3" width="20.5" style="0" customWidth="1"/>
    <col min="4" max="4" width="16.33203125" style="0" customWidth="1"/>
    <col min="5" max="6" width="11.83203125" style="0" customWidth="1"/>
    <col min="7" max="8" width="11" style="0" customWidth="1"/>
  </cols>
  <sheetData>
    <row r="1" ht="12.75" customHeight="1">
      <c r="A1" t="s">
        <v>110</v>
      </c>
    </row>
    <row r="2" spans="1:9" ht="30" customHeight="1">
      <c r="A2" s="84" t="s">
        <v>111</v>
      </c>
      <c r="B2" s="84"/>
      <c r="C2" s="84"/>
      <c r="D2" s="84"/>
      <c r="E2" s="84"/>
      <c r="F2" s="84"/>
      <c r="G2" s="85"/>
      <c r="H2" s="85"/>
      <c r="I2" s="85"/>
    </row>
    <row r="3" spans="1:9" ht="15" customHeight="1">
      <c r="A3" s="86" t="s">
        <v>2</v>
      </c>
      <c r="B3" s="77"/>
      <c r="I3" s="93" t="s">
        <v>3</v>
      </c>
    </row>
    <row r="4" spans="1:9" ht="25.5" customHeight="1">
      <c r="A4" s="124" t="s">
        <v>100</v>
      </c>
      <c r="B4" s="125" t="s">
        <v>70</v>
      </c>
      <c r="C4" s="89" t="s">
        <v>101</v>
      </c>
      <c r="D4" s="89"/>
      <c r="E4" s="89"/>
      <c r="F4" s="89"/>
      <c r="G4" s="129" t="s">
        <v>102</v>
      </c>
      <c r="H4" s="129" t="s">
        <v>112</v>
      </c>
      <c r="I4" s="129" t="s">
        <v>104</v>
      </c>
    </row>
    <row r="5" spans="1:9" ht="37.5" customHeight="1">
      <c r="A5" s="124"/>
      <c r="B5" s="124"/>
      <c r="C5" s="90" t="s">
        <v>105</v>
      </c>
      <c r="D5" s="90" t="s">
        <v>106</v>
      </c>
      <c r="E5" s="90" t="s">
        <v>113</v>
      </c>
      <c r="F5" s="90" t="s">
        <v>114</v>
      </c>
      <c r="G5" s="129"/>
      <c r="H5" s="129"/>
      <c r="I5" s="129"/>
    </row>
    <row r="6" spans="1:9" ht="16.5" customHeight="1">
      <c r="A6" s="91" t="s">
        <v>9</v>
      </c>
      <c r="B6" s="81" t="s">
        <v>9</v>
      </c>
      <c r="C6" s="91">
        <v>1</v>
      </c>
      <c r="D6" s="81">
        <f aca="true" t="shared" si="0" ref="D6:I6">C6+1</f>
        <v>2</v>
      </c>
      <c r="E6" s="81">
        <f t="shared" si="0"/>
        <v>3</v>
      </c>
      <c r="F6" s="81">
        <f t="shared" si="0"/>
        <v>4</v>
      </c>
      <c r="G6" s="81">
        <f t="shared" si="0"/>
        <v>5</v>
      </c>
      <c r="H6" s="81">
        <f t="shared" si="0"/>
        <v>6</v>
      </c>
      <c r="I6" s="81">
        <f t="shared" si="0"/>
        <v>7</v>
      </c>
    </row>
    <row r="7" spans="1:9" ht="21" customHeight="1">
      <c r="A7" s="82" t="s">
        <v>70</v>
      </c>
      <c r="B7" s="92">
        <v>2422015</v>
      </c>
      <c r="C7" s="92">
        <v>2422015</v>
      </c>
      <c r="D7" s="92">
        <v>2422015</v>
      </c>
      <c r="E7" s="92">
        <v>0</v>
      </c>
      <c r="F7" s="92">
        <v>0</v>
      </c>
      <c r="G7" s="92">
        <v>0</v>
      </c>
      <c r="H7" s="92">
        <v>0</v>
      </c>
      <c r="I7" s="92">
        <v>0</v>
      </c>
    </row>
    <row r="8" spans="1:9" ht="21" customHeight="1">
      <c r="A8" s="82" t="s">
        <v>109</v>
      </c>
      <c r="B8" s="92">
        <v>2422015</v>
      </c>
      <c r="C8" s="92">
        <v>2422015</v>
      </c>
      <c r="D8" s="92">
        <v>2422015</v>
      </c>
      <c r="E8" s="92">
        <v>0</v>
      </c>
      <c r="F8" s="92">
        <v>0</v>
      </c>
      <c r="G8" s="92">
        <v>0</v>
      </c>
      <c r="H8" s="92">
        <v>0</v>
      </c>
      <c r="I8" s="92">
        <v>0</v>
      </c>
    </row>
    <row r="9" spans="1:10" ht="12.75" customHeight="1">
      <c r="A9" s="77"/>
      <c r="B9" s="77"/>
      <c r="C9" s="77"/>
      <c r="D9" s="77"/>
      <c r="E9" s="77"/>
      <c r="F9" s="77"/>
      <c r="H9" s="77"/>
      <c r="I9" s="77"/>
      <c r="J9" s="77"/>
    </row>
    <row r="10" spans="2:10" ht="12.75" customHeight="1">
      <c r="B10" s="77"/>
      <c r="C10" s="77"/>
      <c r="D10" s="77"/>
      <c r="E10" s="77"/>
      <c r="F10" s="77"/>
      <c r="H10" s="77"/>
      <c r="I10" s="77"/>
      <c r="J10" s="77"/>
    </row>
    <row r="11" spans="2:9" ht="12.75" customHeight="1">
      <c r="B11" s="77"/>
      <c r="I11" s="77"/>
    </row>
    <row r="12" spans="2:9" ht="12.75" customHeight="1">
      <c r="B12" s="77"/>
      <c r="I12" s="77"/>
    </row>
    <row r="13" spans="8:9" ht="12.75" customHeight="1">
      <c r="H13" s="77"/>
      <c r="I13" s="77"/>
    </row>
    <row r="14" spans="8:9" ht="12.75" customHeight="1">
      <c r="H14" s="77"/>
      <c r="I14" s="77"/>
    </row>
    <row r="15" spans="7:9" ht="12.75" customHeight="1">
      <c r="G15" s="77"/>
      <c r="H15" s="77"/>
      <c r="I15" s="77"/>
    </row>
    <row r="16" ht="12.75" customHeight="1">
      <c r="H16" s="77"/>
    </row>
    <row r="17" ht="12.75" customHeight="1">
      <c r="H17" s="77"/>
    </row>
    <row r="26" ht="12.75" customHeight="1">
      <c r="B26" s="77"/>
    </row>
  </sheetData>
  <sheetProtection/>
  <mergeCells count="5">
    <mergeCell ref="I4:I5"/>
    <mergeCell ref="A4:A5"/>
    <mergeCell ref="B4:B5"/>
    <mergeCell ref="G4:G5"/>
    <mergeCell ref="H4:H5"/>
  </mergeCells>
  <printOptions horizontalCentered="1"/>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E13"/>
  <sheetViews>
    <sheetView showGridLines="0" showZeros="0" workbookViewId="0" topLeftCell="A1">
      <selection activeCell="B12" sqref="B12"/>
    </sheetView>
  </sheetViews>
  <sheetFormatPr defaultColWidth="9.16015625" defaultRowHeight="11.25"/>
  <cols>
    <col min="1" max="1" width="58" style="0" customWidth="1"/>
    <col min="2" max="2" width="39.5" style="0" customWidth="1"/>
  </cols>
  <sheetData>
    <row r="1" ht="11.25" customHeight="1">
      <c r="A1" s="77" t="s">
        <v>115</v>
      </c>
    </row>
    <row r="2" spans="1:2" ht="24.75" customHeight="1">
      <c r="A2" s="78" t="s">
        <v>116</v>
      </c>
      <c r="B2" s="79"/>
    </row>
    <row r="3" spans="1:2" ht="14.25" customHeight="1">
      <c r="A3" s="77" t="s">
        <v>2</v>
      </c>
      <c r="B3" s="80" t="s">
        <v>3</v>
      </c>
    </row>
    <row r="4" spans="1:2" ht="20.25" customHeight="1">
      <c r="A4" s="81" t="s">
        <v>100</v>
      </c>
      <c r="B4" s="81" t="s">
        <v>117</v>
      </c>
    </row>
    <row r="5" spans="1:2" ht="20.25" customHeight="1">
      <c r="A5" s="82" t="s">
        <v>70</v>
      </c>
      <c r="B5" s="83">
        <v>163288</v>
      </c>
    </row>
    <row r="6" spans="1:2" ht="20.25" customHeight="1">
      <c r="A6" s="82" t="s">
        <v>109</v>
      </c>
      <c r="B6" s="83">
        <v>163288</v>
      </c>
    </row>
    <row r="7" spans="1:5" ht="12.75" customHeight="1">
      <c r="A7" s="77"/>
      <c r="B7" s="77"/>
      <c r="E7" s="77"/>
    </row>
    <row r="8" spans="1:2" ht="12.75" customHeight="1">
      <c r="A8" s="77"/>
      <c r="B8" s="77"/>
    </row>
    <row r="9" spans="1:2" ht="12.75" customHeight="1">
      <c r="A9" s="77"/>
      <c r="B9" s="77"/>
    </row>
    <row r="10" spans="1:2" ht="12.75" customHeight="1">
      <c r="A10" s="77"/>
      <c r="B10" s="77"/>
    </row>
    <row r="11" spans="1:2" ht="12.75" customHeight="1">
      <c r="A11" s="77"/>
      <c r="B11" s="77"/>
    </row>
    <row r="13" ht="11.25">
      <c r="A13" s="77"/>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2018-04-02T00:24:34Z</dcterms:created>
  <dcterms:modified xsi:type="dcterms:W3CDTF">2018-04-08T02:35:27Z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