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55" activeTab="0"/>
  </bookViews>
  <sheets>
    <sheet name="调整附表" sheetId="1" r:id="rId1"/>
    <sheet name="Sheet2" sheetId="2" r:id="rId2"/>
    <sheet name="Sheet3" sheetId="3" r:id="rId3"/>
  </sheets>
  <definedNames>
    <definedName name="_xlnm.Print_Titles" localSheetId="0">'调整附表'!$4:$6</definedName>
    <definedName name="_xlnm.Print_Area" localSheetId="0">'调整附表'!$A:$Q</definedName>
  </definedNames>
  <calcPr fullCalcOnLoad="1"/>
</workbook>
</file>

<file path=xl/sharedStrings.xml><?xml version="1.0" encoding="utf-8"?>
<sst xmlns="http://schemas.openxmlformats.org/spreadsheetml/2006/main" count="260" uniqueCount="204">
  <si>
    <t>附件</t>
  </si>
  <si>
    <t>垣曲县2022年统筹整合使用财政涉农资金计划表（调整方案）</t>
  </si>
  <si>
    <t>单位：万元</t>
  </si>
  <si>
    <t>序号</t>
  </si>
  <si>
    <t>项目名称</t>
  </si>
  <si>
    <t>责任单位</t>
  </si>
  <si>
    <t>建设任务</t>
  </si>
  <si>
    <t>资金规模及筹资方式</t>
  </si>
  <si>
    <t>补助
标准</t>
  </si>
  <si>
    <t>实施地点</t>
  </si>
  <si>
    <t>进度计划</t>
  </si>
  <si>
    <t>性质</t>
  </si>
  <si>
    <t>绩效目标</t>
  </si>
  <si>
    <t>大类</t>
  </si>
  <si>
    <t>指标文号</t>
  </si>
  <si>
    <t>合计</t>
  </si>
  <si>
    <t>整合财政资金规模</t>
  </si>
  <si>
    <t>其他筹措
资金</t>
  </si>
  <si>
    <t>开始日期</t>
  </si>
  <si>
    <t>结束日期</t>
  </si>
  <si>
    <t>小计</t>
  </si>
  <si>
    <t>中央</t>
  </si>
  <si>
    <t>省</t>
  </si>
  <si>
    <t>市</t>
  </si>
  <si>
    <t>县</t>
  </si>
  <si>
    <t>总      计</t>
  </si>
  <si>
    <t>（一）生产发展类项目合计</t>
  </si>
  <si>
    <t>食用菌产业园二期项目</t>
  </si>
  <si>
    <t>乡村
振兴局</t>
  </si>
  <si>
    <t>建设130座香菇大棚</t>
  </si>
  <si>
    <t>12万元/座</t>
  </si>
  <si>
    <t>皋落乡皋落村</t>
  </si>
  <si>
    <t>续建</t>
  </si>
  <si>
    <t>项目实施后，可带动农户150余人直接从事食用菌生产，年增收230余万元；项目的建设每年可种植香菇150万袋，可获利300余万元；项目每年可为关联村增加村集体收入60余万元。</t>
  </si>
  <si>
    <t>易地搬迁后续扶持项目（扶贫车间）</t>
  </si>
  <si>
    <t>皋落乡
人民政府</t>
  </si>
  <si>
    <t>建造一座长30米，宽15米的高标准钢架结构厂房</t>
  </si>
  <si>
    <t>0.45万元/立方米</t>
  </si>
  <si>
    <t>新城镇徐西小区</t>
  </si>
  <si>
    <t>新建</t>
  </si>
  <si>
    <t>该项目完工后，可以解决剩余20余户，20余人村民就近务工，估计每年可以增加15万元经济收入，同时可以辐射到就近村庄村民务工，给村民提供了一个良好的就业环境，增加了搬迁群众经济收入，促进村民早日脱贫致富奔小康。</t>
  </si>
  <si>
    <t>皋落村乡村振兴示范村建设</t>
  </si>
  <si>
    <t>1、皋落古镇旅游一条街项目2、人居环境整治工程项目3、赤狄文化公园提升改造项目4、生态修复工程5、乡村产业融合发展服务中心建设项目。</t>
  </si>
  <si>
    <t>1000万元</t>
  </si>
  <si>
    <t xml:space="preserve">推进休闲农业—体化，发展旅游产业，促进窑洞文化与康养融合，打造餐饮娱乐特色小集镇，发展假日经济。不断扩大人口居住规模，做到人口集中，劳力富有。公共服务设施方面要搞好村级文化广场、居民区绿化、村级道路等改造和建设，进一步完善和提升公共服务设施，全方位发挥服务功能。
</t>
  </si>
  <si>
    <t>同善村乡村旅游振兴示范村建设</t>
  </si>
  <si>
    <t xml:space="preserve">1、舜文化一条街提升项目2、街道帝舜文化展示项目 3、游客服务中心项目4、历山研学基地项目5、配套基础设施项目6、人居环境改善项目。 </t>
  </si>
  <si>
    <t>800万元</t>
  </si>
  <si>
    <t>历山镇同善村</t>
  </si>
  <si>
    <t>在乡村旅游示范村项目建设中，注重增加文化元素提升仿古街、北城门楼、同心会馆文化元素，延长游客游览时间，特别以将要建设的阳永高速为契机，发展旅游产业，更好的发挥乡村旅游振兴示范村的示范作用。</t>
  </si>
  <si>
    <t>毛家湾镇花椒产业园建设</t>
  </si>
  <si>
    <t>1、花椒产业园配套设施项目2、标准化花椒基地水肥一体化项目.</t>
  </si>
  <si>
    <t>300万元</t>
  </si>
  <si>
    <t>毛家湾镇朱家村、南庄村</t>
  </si>
  <si>
    <t>建设特色花椒产业基地，实施标准化、规模化种植，可整体提高花椒产出水平、质量水平，对花椒进行初加工，使其色泽、湿度等各项指标能够满足群众需求，提升毛家花椒的市场竞争力，每年约可带动500人实现务工，每人日工资约200元，可增加年收入上万元，解决了农村剩余劳动力问题，使农民获得持续稳定的收入。</t>
  </si>
  <si>
    <t>（二）基础设施类项目合计</t>
  </si>
  <si>
    <t>历山镇教水村肥水一体化项目</t>
  </si>
  <si>
    <t>历山镇
人民政府</t>
  </si>
  <si>
    <t>修建粪便排出管道3000米，防渗渠道2500米，挖管槽、平整渠底机械、人工费等</t>
  </si>
  <si>
    <t>186元/米</t>
  </si>
  <si>
    <t>历山镇教水村</t>
  </si>
  <si>
    <t>该项目实施后,一是通过肥水一体化建设项目，使养殖粪便作为有机肥得到充分利用，种植作物绿色环保，品质好，市场销路好，经济效益高；二是有效防止养殖粪便污染环境，变废为宝，减少村民种地对大化肥依赖和投资，增加村民收入，为进一步实施乡村振兴战略打下基础。</t>
  </si>
  <si>
    <t>赵寨村饮水管网改造项目</t>
  </si>
  <si>
    <t>英言镇
人民政府</t>
  </si>
  <si>
    <t>原赵寨村街道、东沟、下寺组饮水管网改造。</t>
  </si>
  <si>
    <t>60万元</t>
  </si>
  <si>
    <t>英言镇赵寨村</t>
  </si>
  <si>
    <t>此工程实施后，不仅能解决全体村民吃水难问题，使基础设施得以完善，而且使村民生产生活水平进一步提高，可提高群众满意度，为乡村振兴奠定基础设施基础。</t>
  </si>
  <si>
    <t>清廉村食用菌产业园基础平整项目</t>
  </si>
  <si>
    <t>长直乡
人民政府</t>
  </si>
  <si>
    <t>扩大种植羊肚菌30个棚平填土地68.5亩</t>
  </si>
  <si>
    <t>0.29万元/亩</t>
  </si>
  <si>
    <t>长直乡清廉村</t>
  </si>
  <si>
    <t>项目实施后可提高村集体经济收入，可种植食用菌68.5亩，涉及农户52户，户均年可增收500元，结合乡村振兴进一步加快新农村建设步伐。</t>
  </si>
  <si>
    <t>毛家湾镇长涧村供排水项目</t>
  </si>
  <si>
    <t>毛家湾镇人民政府</t>
  </si>
  <si>
    <t>1.更换水泵电缆800米；
2.村卫生室房后清理淤泥2000方，砌护坡350方；
3.解家庄更换管道1500米，疏通管道一处。</t>
  </si>
  <si>
    <t>24万元</t>
  </si>
  <si>
    <t>毛家湾镇长涧村</t>
  </si>
  <si>
    <t>项目建成后，使长涧村的基础设施得到极大完善，饮水、卫生室安全隐患排除，村民饮水、看病更加安全，直接使长涧村村民从中受益，通过项目的实施，可以带动贫困户10人参与务工，增加收入。</t>
  </si>
  <si>
    <t>南庄村花椒示范园配套设施项目</t>
  </si>
  <si>
    <t>1.新建长200米、高2.5米、宽1.5米的花椒产业园山体滑坡防护墙，及土方清理；
2.新建120平方米的花椒交易中心交易长廊二座，每座长廊长20米、宽6米。</t>
  </si>
  <si>
    <t>77万元</t>
  </si>
  <si>
    <t>毛家湾镇南庄村</t>
  </si>
  <si>
    <t xml:space="preserve">1.增加群众转移性收入，主要包括土地流转费收入，土地流转费每年每亩200-400元，目前带动椒农约100户，带动户数将持续增加；
2.增加群众工资性收入，具体包括在花椒修剪、打药、施肥、管护、采摘及示范基地日常看护等环节的务工收入，每年约可带动500人实现务工，每人日工资约200元，可增加年收入上万元；    
</t>
  </si>
  <si>
    <t>毛家村引水管路修复项目</t>
  </si>
  <si>
    <t>1、饮水管道开挖、填埋3000米；
2、管件、水表等材料附件及管道恢复。</t>
  </si>
  <si>
    <t>18万元</t>
  </si>
  <si>
    <t>毛家湾镇毛家村</t>
  </si>
  <si>
    <t>该项目实施后，能极大改善三村民组基础设施现状，缓解制约社会经济发展的困难局面，节省农业生产成本和提高农民生活效率，有利于推动该村现代化结构调整。</t>
  </si>
  <si>
    <r>
      <t>古城镇</t>
    </r>
    <r>
      <rPr>
        <sz val="8"/>
        <rFont val="宋体"/>
        <family val="0"/>
      </rPr>
      <t>圢</t>
    </r>
    <r>
      <rPr>
        <sz val="8"/>
        <rFont val="仿宋_GB2312"/>
        <family val="3"/>
      </rPr>
      <t>坂饮水设施修复项目</t>
    </r>
  </si>
  <si>
    <t>古城镇
人民政府</t>
  </si>
  <si>
    <t>大口井修复及清淤，深11米，直径9米</t>
  </si>
  <si>
    <t>0.02万元/立方米</t>
  </si>
  <si>
    <r>
      <t>古城镇</t>
    </r>
    <r>
      <rPr>
        <sz val="8"/>
        <color indexed="8"/>
        <rFont val="宋体"/>
        <family val="0"/>
      </rPr>
      <t>圢</t>
    </r>
    <r>
      <rPr>
        <sz val="8"/>
        <color indexed="8"/>
        <rFont val="仿宋_GB2312"/>
        <family val="3"/>
      </rPr>
      <t>坂村</t>
    </r>
  </si>
  <si>
    <r>
      <t>项目实施可解决</t>
    </r>
    <r>
      <rPr>
        <sz val="8"/>
        <rFont val="宋体"/>
        <family val="0"/>
      </rPr>
      <t>圢</t>
    </r>
    <r>
      <rPr>
        <sz val="8"/>
        <rFont val="仿宋_GB2312"/>
        <family val="3"/>
      </rPr>
      <t>坂村2065人吃水问题。</t>
    </r>
  </si>
  <si>
    <t>古城镇上庄村饮水项目</t>
  </si>
  <si>
    <t>打造深500米供水管井1眼</t>
  </si>
  <si>
    <t>80万元</t>
  </si>
  <si>
    <t>古城镇上庄村</t>
  </si>
  <si>
    <t>项目实施后可解决上庄村1494人吃水问题。</t>
  </si>
  <si>
    <r>
      <t>沇</t>
    </r>
    <r>
      <rPr>
        <sz val="8"/>
        <rFont val="仿宋_GB2312"/>
        <family val="3"/>
      </rPr>
      <t>岭村北坡组产业道路项目</t>
    </r>
  </si>
  <si>
    <t>修建北坡产业道路3公里</t>
  </si>
  <si>
    <t>16.8万元/公里</t>
  </si>
  <si>
    <r>
      <t>古城镇</t>
    </r>
    <r>
      <rPr>
        <sz val="8"/>
        <color indexed="8"/>
        <rFont val="宋体"/>
        <family val="0"/>
      </rPr>
      <t>沇</t>
    </r>
    <r>
      <rPr>
        <sz val="8"/>
        <color indexed="8"/>
        <rFont val="仿宋_GB2312"/>
        <family val="3"/>
      </rPr>
      <t>岭村</t>
    </r>
  </si>
  <si>
    <t>项目实施后，对于群众出行、耕作提供极大便利，为巩固脱贫攻坚于乡村振兴有效衔接做出重要支撑。</t>
  </si>
  <si>
    <t>原中村大型晒谷场及涡轮雾化喷枪项目</t>
  </si>
  <si>
    <t>解峪乡
人民政府</t>
  </si>
  <si>
    <t>1、建设6000平方米的晒谷场；2、采用现代化科技设，利用雾化喷枪模仿自然降雨的模式进行灌溉；3、建设小型冷库一座</t>
  </si>
  <si>
    <t>42万元</t>
  </si>
  <si>
    <t>解峪乡原中村</t>
  </si>
  <si>
    <t>晒谷场建成后，可基本满足群众晒谷需要，便于集中管理，美化环境，同时达到及时晾晒，颗粒归仓的目的。灌溉项目实施后，可节约水资源和群众浇地费用，保障土地不板结，减少土壤流失，增强土地使用寿命。</t>
  </si>
  <si>
    <t>解峪村饮水管网建设项目</t>
  </si>
  <si>
    <t>1、购置两个水泵及配套设施；
2、修筑水源蓄水池1个；
3、铺设输水管道300米。</t>
  </si>
  <si>
    <t>35万元</t>
  </si>
  <si>
    <t>解峪乡解峪村</t>
  </si>
  <si>
    <t>通过引水工程项目的实施，彻底解决解峪村1505人因自然灾害导致民饮水困难的问题，同时提高水质质量，改善村民吃水环境，使村民的饮水得到保障。</t>
  </si>
  <si>
    <t>乐尧村产业道路硬化及修复项目</t>
  </si>
  <si>
    <t>平整路基3500米、水泥硬化，宽3.5米、厚18公分。</t>
  </si>
  <si>
    <t>3.4万元/米</t>
  </si>
  <si>
    <t>解峪乡乐尧村</t>
  </si>
  <si>
    <t>该项目实施后，将改善原有落后的交通条件，为乐尧村发展种养产业提供有力保证，同时能够组织当地农民积极参加工程建设，得到相应的劳务报酬，直接增加经济收入。</t>
  </si>
  <si>
    <t>刘张村排水管道修建项目</t>
  </si>
  <si>
    <t>新城镇
人民政府</t>
  </si>
  <si>
    <t>1、修缮堰塞湖1处；2、建设暗网排水设施；3、建设景观排水体系；4、园区道路硬化5公里。</t>
  </si>
  <si>
    <t>79.5万元</t>
  </si>
  <si>
    <t>新城镇刘张村</t>
  </si>
  <si>
    <t>此项目实施后，可改善村容村貌，，改变影响园区生产环境，保持优美环境，努力营造规范有序、干净整洁、和谐文明的园区形象，为发展休闲观光乡村旅游产业发展奠定坚实基础。</t>
  </si>
  <si>
    <t>清源村引水灌溉项目</t>
  </si>
  <si>
    <r>
      <t>灌溉田园综合体600余亩土地，1、拦河坝60米；2、抽水井一个；3、水泵2台，水泵房一座；4、抽水管道2200米；5、蓄水池500m</t>
    </r>
    <r>
      <rPr>
        <sz val="8"/>
        <rFont val="宋体"/>
        <family val="0"/>
      </rPr>
      <t>³</t>
    </r>
    <r>
      <rPr>
        <sz val="8"/>
        <rFont val="仿宋_GB2312"/>
        <family val="3"/>
      </rPr>
      <t>一个，400m</t>
    </r>
    <r>
      <rPr>
        <sz val="8"/>
        <rFont val="宋体"/>
        <family val="0"/>
      </rPr>
      <t>³</t>
    </r>
    <r>
      <rPr>
        <sz val="8"/>
        <rFont val="仿宋_GB2312"/>
        <family val="3"/>
      </rPr>
      <t>一个；6、灌溉渠道10000余米；7、人工及机械费用；8、电力设备</t>
    </r>
  </si>
  <si>
    <t>50万元</t>
  </si>
  <si>
    <t>新城镇清源村</t>
  </si>
  <si>
    <t>此项目实施后，可解决该村田园综合体600余亩土地灌溉土地灌溉问题，增加村民经济收入，也为发展休闲观光乡村旅游产业发展奠定坚实基础。</t>
  </si>
  <si>
    <t>王茅镇复兴村拦水坝建设项目</t>
  </si>
  <si>
    <t>王茅镇
人民政府</t>
  </si>
  <si>
    <t>清理淤泥约1000立方米；修复灌溉拦水坝100米</t>
  </si>
  <si>
    <t>40万元</t>
  </si>
  <si>
    <t>王茅镇复兴村</t>
  </si>
  <si>
    <t>该项目的实施，可以恢复原水利设施的正常使用，可使1400余亩水浇地恢复灌溉，服务于本村及下游村庄设施农业，可以带动500余户农户增收，并带动农业产业、养殖产业、种植产业和特色产业发展，实现农业强、百姓富、乡村美目标，增强群众幸福感、获得感。</t>
  </si>
  <si>
    <t>王茅镇寨里村修建鱼池项目</t>
  </si>
  <si>
    <t>修建1座鱼池及房舍及室内设施、基础设施、鱼池设施、监控系统、池内护坡、防汛设施</t>
  </si>
  <si>
    <t>45万元</t>
  </si>
  <si>
    <t>王茅镇寨里村</t>
  </si>
  <si>
    <t>该项目实施后可解决村里部分脱贫户劳动力的务工问题，平均每人每年增加500元收入，完全改变传统生产观念，加快调整农村产业结构的力度，从而达到致富的目的，使该村的广大群众在奔向社会主义小康社会的道路上迈出新的步伐。</t>
  </si>
  <si>
    <t>谭家村村内沟坝修建项目</t>
  </si>
  <si>
    <t>谭家村盐店沟建设沟坝5条</t>
  </si>
  <si>
    <t>2万元/条</t>
  </si>
  <si>
    <t>古城镇谭家村</t>
  </si>
  <si>
    <t>项目实施后，可极大地改善盐店沟居民540人的生活环境，方便居民出行，增强抵御洪水的风险能力，保障居民的生产生活，为推进新农村建设提供有力保障。</t>
  </si>
  <si>
    <t>古城镇店头村大口井清淤及浇地管道恢复项目</t>
  </si>
  <si>
    <t>大口井清淤35方，浇地管道恢复300米，修河坝10米长5米高。</t>
  </si>
  <si>
    <t>古城镇店头村</t>
  </si>
  <si>
    <t>项目实施后，有效恢复该村受灾严重的基础设施，既方便村民出行，又为农业生产提供便利。</t>
  </si>
  <si>
    <t>曙猿湾村基础设施灾后修缮项目</t>
  </si>
  <si>
    <t>修复挡土墙140米长，8米高；路面140米长，8米宽；排水渠140米长</t>
  </si>
  <si>
    <t>20万元</t>
  </si>
  <si>
    <t>古城镇曙猿湾村</t>
  </si>
  <si>
    <t>项目实施后，方便群众的出行、为村民生产生活提供极大便利，为巩固脱贫攻坚成果提供基础支撑。</t>
  </si>
  <si>
    <t>华峰乡马村沟棱片区水利设施修复项目</t>
  </si>
  <si>
    <t>华峰乡
人民政府</t>
  </si>
  <si>
    <r>
      <t>沟</t>
    </r>
    <r>
      <rPr>
        <sz val="8"/>
        <rFont val="宋体"/>
        <family val="0"/>
      </rPr>
      <t>堎</t>
    </r>
    <r>
      <rPr>
        <sz val="8"/>
        <rFont val="仿宋_GB2312"/>
        <family val="3"/>
      </rPr>
      <t>1#机井、沟</t>
    </r>
    <r>
      <rPr>
        <sz val="8"/>
        <rFont val="宋体"/>
        <family val="0"/>
      </rPr>
      <t>堎</t>
    </r>
    <r>
      <rPr>
        <sz val="8"/>
        <rFont val="仿宋_GB2312"/>
        <family val="3"/>
      </rPr>
      <t>2#机井、蓄水池修复</t>
    </r>
  </si>
  <si>
    <t>75万元</t>
  </si>
  <si>
    <t>华峰乡马村</t>
  </si>
  <si>
    <r>
      <t>该项目实施后，沟</t>
    </r>
    <r>
      <rPr>
        <sz val="8"/>
        <rFont val="宋体"/>
        <family val="0"/>
      </rPr>
      <t>堎</t>
    </r>
    <r>
      <rPr>
        <sz val="8"/>
        <rFont val="仿宋_GB2312"/>
        <family val="3"/>
      </rPr>
      <t>片区690人直接受益，可以改善农田灌溉530亩，提高粮食产量。</t>
    </r>
  </si>
  <si>
    <t>永兴村灌溉渠道修复</t>
  </si>
  <si>
    <t>30灌溉渠重建1500米，6寸管道埋设600米</t>
  </si>
  <si>
    <t>华峰乡永兴村</t>
  </si>
  <si>
    <t>该工程完工后，能够直接灌溉该村耕地面积510亩，直接受益农户450人，能够大大提高土地收益，增加农民收入。</t>
  </si>
  <si>
    <t>长直乡西交村灌渠修缮项目</t>
  </si>
  <si>
    <t>1.新建灌溉渠道2公里；2.修缮损坏渠道600米。</t>
  </si>
  <si>
    <t>长直乡西交村</t>
  </si>
  <si>
    <t>项目实施后可灌溉土地800余亩，提高粮食产量600余斤以上，使村民每亩增收700余元。</t>
  </si>
  <si>
    <t>蒲掌乡蒲掌村人居环境整治项目</t>
  </si>
  <si>
    <t>蒲掌乡
人民政府</t>
  </si>
  <si>
    <t>街道人行道改造、晾晒场修缮及扩建</t>
  </si>
  <si>
    <t>120万元</t>
  </si>
  <si>
    <t>蒲掌乡蒲掌村</t>
  </si>
  <si>
    <t>项目建成后，可使该乡的主街道更加便捷、安全、整洁，进一步提升了道路质量，改善了街道面貌，完善了基础设施，为打造美丽乡村，助力乡村振兴，实施乡村振兴战略而奠定良好的基础。</t>
  </si>
  <si>
    <t>长直乡长直村人居环境整治项目</t>
  </si>
  <si>
    <r>
      <t>1、新建石挡墙56.7m，砖文化墙24.5m，砖长城垛子56m；
2、广场铺装渗水砖357.7m</t>
    </r>
    <r>
      <rPr>
        <sz val="8"/>
        <rFont val="宋体"/>
        <family val="0"/>
      </rPr>
      <t>²</t>
    </r>
    <r>
      <rPr>
        <sz val="8"/>
        <rFont val="仿宋_GB2312"/>
        <family val="3"/>
      </rPr>
      <t>，篮球场地面硬化450m</t>
    </r>
    <r>
      <rPr>
        <sz val="8"/>
        <rFont val="宋体"/>
        <family val="0"/>
      </rPr>
      <t>²</t>
    </r>
    <r>
      <rPr>
        <sz val="8"/>
        <rFont val="仿宋_GB2312"/>
        <family val="3"/>
      </rPr>
      <t>，道路硬化88m</t>
    </r>
    <r>
      <rPr>
        <sz val="8"/>
        <rFont val="宋体"/>
        <family val="0"/>
      </rPr>
      <t>²</t>
    </r>
    <r>
      <rPr>
        <sz val="8"/>
        <rFont val="仿宋_GB2312"/>
        <family val="3"/>
      </rPr>
      <t>，1m宽渗水砖园路61m，安砌路缘石165m；
3、广场安装室外健身器材8套；
4、栽植绿化苗木68株。</t>
    </r>
  </si>
  <si>
    <t>25万元</t>
  </si>
  <si>
    <t>长直乡长直村</t>
  </si>
  <si>
    <t>此项目的实施，既整治了农村环境卫生、又使农村休闲健身娱乐场所得到较大改善，基础设施的显著提升,使群众精神面貌更加振奋,投资创业环境更加优异,可吸引成功人士投资兴业,发展乡村产业和乡村旅游,带动村民致富就业,取得良好的经济效益、社会效益、环境效益。</t>
  </si>
  <si>
    <t>古城镇峪子村人居环境整治项目</t>
  </si>
  <si>
    <t>修建河坝总长129米，宽1.1米，高2.8米；清理淤泥1300方</t>
  </si>
  <si>
    <t>古城镇峪子村</t>
  </si>
  <si>
    <t>2021年“四好”农村路建设</t>
  </si>
  <si>
    <t>交通局</t>
  </si>
  <si>
    <t>1、闻垣公路垣曲段路面改造10.576km；2、建制村通双车道张家庄至西坡公路改造工程5公里；3、县乡公路改造工程6.818公里。</t>
  </si>
  <si>
    <t>49.12万元/公里</t>
  </si>
  <si>
    <t>新城镇、皋落乡、长直乡、华峰乡。</t>
  </si>
  <si>
    <t>项目的实施对完善区域路网有重大作用，项目建设后，将区域内干线公路网、农村公路网结合，共同构成现代化公路基础设施网络，进一步增强路网的可靠性，实现路网系统整体的最优化。</t>
  </si>
  <si>
    <t>2021年度灾后恢复重建工程</t>
  </si>
  <si>
    <t>沿黄旅游公路店头至硖口段、沿黄旅游公路硖口至同善段、城王线、长毛路、同新线、北赵路、蒲历线、华峰互通连接线、张西线、长刘路、古毛线、观神线等76条公路，主要修复路基路面14858平方米，河坝1758米。</t>
  </si>
  <si>
    <t>728万元</t>
  </si>
  <si>
    <t>古城镇、历山镇、新城镇、长直乡、毛家镇、华峰乡、古城镇、蒲掌乡。</t>
  </si>
  <si>
    <t>水毁恢复工程的实施，恢复交通出行畅通，解决道路安全隐患，提升了道路服务水平。加快垣曲县经济建设，推进垣曲旅游资源开发的步伐，助力乡村振兴进度。</t>
  </si>
  <si>
    <t>（三）其他类项目合计</t>
  </si>
  <si>
    <t>外出务工补贴</t>
  </si>
  <si>
    <t>人社局</t>
  </si>
  <si>
    <t>对当年跨省务工的脱贫人口，给予最高不超过800元一次性交通补贴；通过有组织劳务输出到户籍所在县以外的省内用人单位就业的，给予不超过300元的一次性交通补贴。</t>
  </si>
  <si>
    <t>800元/次</t>
  </si>
  <si>
    <t>垣曲县</t>
  </si>
  <si>
    <t>推进劳务输出，强化组织协调和工作对接，将脱贫人口作为优先保障对象，符合条件人员都可以享受就业政策，进一步健全就业帮扶长效机制。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</si>
</sst>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0"/>
      <name val="楷体_GB2312"/>
      <family val="3"/>
    </font>
    <font>
      <sz val="8"/>
      <name val="仿宋_GB2312"/>
      <family val="3"/>
    </font>
    <font>
      <sz val="20"/>
      <name val="黑体"/>
      <family val="3"/>
    </font>
    <font>
      <sz val="28"/>
      <name val="方正小标宋简体"/>
      <family val="0"/>
    </font>
    <font>
      <b/>
      <sz val="8"/>
      <name val="仿宋_GB2312"/>
      <family val="3"/>
    </font>
    <font>
      <sz val="8"/>
      <name val="宋体"/>
      <family val="0"/>
    </font>
    <font>
      <sz val="14"/>
      <name val="宋体"/>
      <family val="0"/>
    </font>
    <font>
      <sz val="8"/>
      <color indexed="8"/>
      <name val="仿宋_GB2312"/>
      <family val="3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3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8" borderId="0" applyNumberFormat="0" applyBorder="0" applyAlignment="0" applyProtection="0"/>
    <xf numFmtId="0" fontId="25" fillId="4" borderId="5" applyNumberFormat="0" applyAlignment="0" applyProtection="0"/>
    <xf numFmtId="0" fontId="26" fillId="4" borderId="1" applyNumberFormat="0" applyAlignment="0" applyProtection="0"/>
    <xf numFmtId="0" fontId="27" fillId="9" borderId="6" applyNumberFormat="0" applyAlignment="0" applyProtection="0"/>
    <xf numFmtId="0" fontId="13" fillId="10" borderId="0" applyNumberFormat="0" applyBorder="0" applyAlignment="0" applyProtection="0"/>
    <xf numFmtId="0" fontId="16" fillId="11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10" borderId="0" applyNumberFormat="0" applyBorder="0" applyAlignment="0" applyProtection="0"/>
    <xf numFmtId="0" fontId="31" fillId="8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3" fillId="8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43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3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3" fontId="5" fillId="0" borderId="12" xfId="0" applyNumberFormat="1" applyFont="1" applyFill="1" applyBorder="1" applyAlignment="1">
      <alignment horizontal="center" vertical="center" wrapText="1"/>
    </xf>
    <xf numFmtId="43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3" fontId="8" fillId="0" borderId="10" xfId="0" applyNumberFormat="1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3" fontId="9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3" fontId="5" fillId="0" borderId="15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view="pageBreakPreview" zoomScaleSheetLayoutView="100" workbookViewId="0" topLeftCell="A1">
      <pane ySplit="6" topLeftCell="A7" activePane="bottomLeft" state="frozen"/>
      <selection pane="bottomLeft" activeCell="T3" sqref="T3"/>
    </sheetView>
  </sheetViews>
  <sheetFormatPr defaultColWidth="9.00390625" defaultRowHeight="31.5" customHeight="1"/>
  <cols>
    <col min="1" max="1" width="3.50390625" style="5" customWidth="1"/>
    <col min="2" max="2" width="12.50390625" style="6" customWidth="1"/>
    <col min="3" max="3" width="7.25390625" style="7" customWidth="1"/>
    <col min="4" max="4" width="22.50390625" style="6" customWidth="1"/>
    <col min="5" max="5" width="11.125" style="5" customWidth="1"/>
    <col min="6" max="6" width="11.125" style="8" customWidth="1"/>
    <col min="7" max="7" width="8.375" style="8" customWidth="1"/>
    <col min="8" max="8" width="11.125" style="8" customWidth="1"/>
    <col min="9" max="9" width="8.375" style="8" customWidth="1"/>
    <col min="10" max="10" width="10.125" style="8" customWidth="1"/>
    <col min="11" max="11" width="11.125" style="5" customWidth="1"/>
    <col min="12" max="12" width="9.25390625" style="5" customWidth="1"/>
    <col min="13" max="13" width="15.25390625" style="6" customWidth="1"/>
    <col min="14" max="14" width="8.625" style="5" customWidth="1"/>
    <col min="15" max="15" width="8.375" style="5" customWidth="1"/>
    <col min="16" max="16" width="4.50390625" style="5" customWidth="1"/>
    <col min="17" max="17" width="32.125" style="5" customWidth="1"/>
    <col min="18" max="18" width="7.50390625" style="5" customWidth="1"/>
    <col min="19" max="16384" width="9.00390625" style="9" customWidth="1"/>
  </cols>
  <sheetData>
    <row r="1" spans="1:8" ht="25.5">
      <c r="A1" s="10" t="s">
        <v>0</v>
      </c>
      <c r="B1" s="10"/>
      <c r="H1" s="11"/>
    </row>
    <row r="2" spans="1:18" ht="36.75">
      <c r="A2" s="12" t="s">
        <v>1</v>
      </c>
      <c r="B2" s="13"/>
      <c r="C2" s="14"/>
      <c r="D2" s="13"/>
      <c r="E2" s="12"/>
      <c r="F2" s="15"/>
      <c r="G2" s="15"/>
      <c r="H2" s="15"/>
      <c r="I2" s="15"/>
      <c r="J2" s="15"/>
      <c r="K2" s="12"/>
      <c r="L2" s="12"/>
      <c r="M2" s="13"/>
      <c r="N2" s="12"/>
      <c r="O2" s="12"/>
      <c r="P2" s="12"/>
      <c r="Q2" s="12"/>
      <c r="R2" s="48"/>
    </row>
    <row r="3" spans="1:18" s="1" customFormat="1" ht="18" customHeight="1">
      <c r="A3" s="16"/>
      <c r="B3" s="17"/>
      <c r="C3" s="18"/>
      <c r="D3" s="17"/>
      <c r="E3" s="16"/>
      <c r="F3" s="19"/>
      <c r="G3" s="19"/>
      <c r="H3" s="19"/>
      <c r="I3" s="19"/>
      <c r="J3" s="19"/>
      <c r="K3" s="16"/>
      <c r="L3" s="16"/>
      <c r="M3" s="17"/>
      <c r="N3" s="16"/>
      <c r="O3" s="16"/>
      <c r="P3" s="43" t="s">
        <v>2</v>
      </c>
      <c r="Q3" s="43"/>
      <c r="R3" s="49"/>
    </row>
    <row r="4" spans="1:19" s="1" customFormat="1" ht="15" customHeight="1">
      <c r="A4" s="20" t="s">
        <v>3</v>
      </c>
      <c r="B4" s="21" t="s">
        <v>4</v>
      </c>
      <c r="C4" s="21" t="s">
        <v>5</v>
      </c>
      <c r="D4" s="21" t="s">
        <v>6</v>
      </c>
      <c r="E4" s="22" t="s">
        <v>7</v>
      </c>
      <c r="F4" s="23"/>
      <c r="G4" s="23"/>
      <c r="H4" s="23"/>
      <c r="I4" s="23"/>
      <c r="J4" s="23"/>
      <c r="K4" s="22"/>
      <c r="L4" s="21" t="s">
        <v>8</v>
      </c>
      <c r="M4" s="21" t="s">
        <v>9</v>
      </c>
      <c r="N4" s="22" t="s">
        <v>10</v>
      </c>
      <c r="O4" s="22"/>
      <c r="P4" s="21" t="s">
        <v>11</v>
      </c>
      <c r="Q4" s="21" t="s">
        <v>12</v>
      </c>
      <c r="R4" s="22" t="s">
        <v>13</v>
      </c>
      <c r="S4" s="22" t="s">
        <v>14</v>
      </c>
    </row>
    <row r="5" spans="1:19" s="1" customFormat="1" ht="15" customHeight="1">
      <c r="A5" s="24"/>
      <c r="B5" s="25"/>
      <c r="C5" s="25"/>
      <c r="D5" s="25"/>
      <c r="E5" s="21" t="s">
        <v>15</v>
      </c>
      <c r="F5" s="26" t="s">
        <v>16</v>
      </c>
      <c r="G5" s="27"/>
      <c r="H5" s="27"/>
      <c r="I5" s="27"/>
      <c r="J5" s="44"/>
      <c r="K5" s="21" t="s">
        <v>17</v>
      </c>
      <c r="L5" s="25"/>
      <c r="M5" s="25"/>
      <c r="N5" s="21" t="s">
        <v>18</v>
      </c>
      <c r="O5" s="21" t="s">
        <v>19</v>
      </c>
      <c r="P5" s="25"/>
      <c r="Q5" s="25"/>
      <c r="R5" s="22"/>
      <c r="S5" s="22"/>
    </row>
    <row r="6" spans="1:19" s="1" customFormat="1" ht="15" customHeight="1">
      <c r="A6" s="28"/>
      <c r="B6" s="29"/>
      <c r="C6" s="29"/>
      <c r="D6" s="29"/>
      <c r="E6" s="29"/>
      <c r="F6" s="23" t="s">
        <v>20</v>
      </c>
      <c r="G6" s="23" t="s">
        <v>21</v>
      </c>
      <c r="H6" s="23" t="s">
        <v>22</v>
      </c>
      <c r="I6" s="23" t="s">
        <v>23</v>
      </c>
      <c r="J6" s="23" t="s">
        <v>24</v>
      </c>
      <c r="K6" s="29"/>
      <c r="L6" s="29"/>
      <c r="M6" s="29"/>
      <c r="N6" s="29"/>
      <c r="O6" s="29"/>
      <c r="P6" s="29"/>
      <c r="Q6" s="29"/>
      <c r="R6" s="22"/>
      <c r="S6" s="22"/>
    </row>
    <row r="7" spans="1:19" s="2" customFormat="1" ht="27" customHeight="1">
      <c r="A7" s="22"/>
      <c r="B7" s="30" t="s">
        <v>25</v>
      </c>
      <c r="C7" s="31"/>
      <c r="D7" s="32"/>
      <c r="E7" s="33">
        <f aca="true" t="shared" si="0" ref="E7:K7">E8+E14+E42</f>
        <v>6789.6308</v>
      </c>
      <c r="F7" s="33">
        <f t="shared" si="0"/>
        <v>6684.929999999999</v>
      </c>
      <c r="G7" s="33">
        <f t="shared" si="0"/>
        <v>0</v>
      </c>
      <c r="H7" s="33">
        <f t="shared" si="0"/>
        <v>3956.9300000000003</v>
      </c>
      <c r="I7" s="33">
        <f t="shared" si="0"/>
        <v>0</v>
      </c>
      <c r="J7" s="33">
        <f t="shared" si="0"/>
        <v>2728</v>
      </c>
      <c r="K7" s="33">
        <f t="shared" si="0"/>
        <v>104.7008</v>
      </c>
      <c r="L7" s="22"/>
      <c r="M7" s="36"/>
      <c r="N7" s="22"/>
      <c r="O7" s="22"/>
      <c r="P7" s="22"/>
      <c r="Q7" s="22"/>
      <c r="R7" s="50"/>
      <c r="S7" s="50"/>
    </row>
    <row r="8" spans="1:19" s="3" customFormat="1" ht="27" customHeight="1">
      <c r="A8" s="22"/>
      <c r="B8" s="30" t="s">
        <v>26</v>
      </c>
      <c r="C8" s="31"/>
      <c r="D8" s="32"/>
      <c r="E8" s="33">
        <f aca="true" t="shared" si="1" ref="E8:J8">SUM(E9:E13)</f>
        <v>3688</v>
      </c>
      <c r="F8" s="33">
        <f t="shared" si="1"/>
        <v>3688</v>
      </c>
      <c r="G8" s="33">
        <f t="shared" si="1"/>
        <v>0</v>
      </c>
      <c r="H8" s="33">
        <f t="shared" si="1"/>
        <v>2788</v>
      </c>
      <c r="I8" s="33">
        <f t="shared" si="1"/>
        <v>0</v>
      </c>
      <c r="J8" s="33">
        <f t="shared" si="1"/>
        <v>900</v>
      </c>
      <c r="K8" s="33">
        <f>SUM(K9:K10)</f>
        <v>0</v>
      </c>
      <c r="L8" s="23"/>
      <c r="M8" s="34"/>
      <c r="N8" s="23"/>
      <c r="O8" s="23"/>
      <c r="P8" s="23"/>
      <c r="Q8" s="23"/>
      <c r="R8" s="51"/>
      <c r="S8" s="51"/>
    </row>
    <row r="9" spans="1:19" s="4" customFormat="1" ht="42">
      <c r="A9" s="22">
        <v>1</v>
      </c>
      <c r="B9" s="34" t="s">
        <v>27</v>
      </c>
      <c r="C9" s="35" t="s">
        <v>28</v>
      </c>
      <c r="D9" s="36" t="s">
        <v>29</v>
      </c>
      <c r="E9" s="33">
        <f>F9+K9</f>
        <v>1568</v>
      </c>
      <c r="F9" s="23">
        <f>SUM(G9:J9)</f>
        <v>1568</v>
      </c>
      <c r="G9" s="23"/>
      <c r="H9" s="23">
        <v>1568</v>
      </c>
      <c r="I9" s="23"/>
      <c r="J9" s="23"/>
      <c r="K9" s="23"/>
      <c r="L9" s="22" t="s">
        <v>30</v>
      </c>
      <c r="M9" s="36" t="s">
        <v>31</v>
      </c>
      <c r="N9" s="45">
        <v>44652</v>
      </c>
      <c r="O9" s="45">
        <v>44926</v>
      </c>
      <c r="P9" s="22" t="s">
        <v>32</v>
      </c>
      <c r="Q9" s="36" t="s">
        <v>33</v>
      </c>
      <c r="R9" s="52"/>
      <c r="S9" s="52"/>
    </row>
    <row r="10" spans="1:19" s="4" customFormat="1" ht="52.5">
      <c r="A10" s="22">
        <v>2</v>
      </c>
      <c r="B10" s="34" t="s">
        <v>34</v>
      </c>
      <c r="C10" s="35" t="s">
        <v>35</v>
      </c>
      <c r="D10" s="36" t="s">
        <v>36</v>
      </c>
      <c r="E10" s="33">
        <f>F10+K10</f>
        <v>20</v>
      </c>
      <c r="F10" s="23">
        <f>SUM(G10:J10)</f>
        <v>20</v>
      </c>
      <c r="G10" s="23"/>
      <c r="H10" s="23">
        <v>20</v>
      </c>
      <c r="I10" s="23"/>
      <c r="J10" s="23"/>
      <c r="K10" s="23"/>
      <c r="L10" s="22" t="s">
        <v>37</v>
      </c>
      <c r="M10" s="36" t="s">
        <v>38</v>
      </c>
      <c r="N10" s="45">
        <v>44722</v>
      </c>
      <c r="O10" s="45">
        <v>44772</v>
      </c>
      <c r="P10" s="22" t="s">
        <v>39</v>
      </c>
      <c r="Q10" s="36" t="s">
        <v>40</v>
      </c>
      <c r="R10" s="52"/>
      <c r="S10" s="52"/>
    </row>
    <row r="11" spans="1:19" s="4" customFormat="1" ht="84">
      <c r="A11" s="22">
        <v>3</v>
      </c>
      <c r="B11" s="34" t="s">
        <v>41</v>
      </c>
      <c r="C11" s="35" t="s">
        <v>28</v>
      </c>
      <c r="D11" s="36" t="s">
        <v>42</v>
      </c>
      <c r="E11" s="33">
        <f>F11+K11</f>
        <v>1000</v>
      </c>
      <c r="F11" s="23">
        <f>SUM(G11:J11)</f>
        <v>1000</v>
      </c>
      <c r="G11" s="23"/>
      <c r="H11" s="23">
        <v>500</v>
      </c>
      <c r="I11" s="23"/>
      <c r="J11" s="23">
        <v>500</v>
      </c>
      <c r="K11" s="23"/>
      <c r="L11" s="22" t="s">
        <v>43</v>
      </c>
      <c r="M11" s="46" t="s">
        <v>31</v>
      </c>
      <c r="N11" s="45">
        <v>44803</v>
      </c>
      <c r="O11" s="45">
        <v>44895</v>
      </c>
      <c r="P11" s="22" t="s">
        <v>39</v>
      </c>
      <c r="Q11" s="36" t="s">
        <v>44</v>
      </c>
      <c r="R11" s="52"/>
      <c r="S11" s="52"/>
    </row>
    <row r="12" spans="1:19" s="4" customFormat="1" ht="52.5">
      <c r="A12" s="22">
        <v>4</v>
      </c>
      <c r="B12" s="34" t="s">
        <v>45</v>
      </c>
      <c r="C12" s="35" t="s">
        <v>28</v>
      </c>
      <c r="D12" s="36" t="s">
        <v>46</v>
      </c>
      <c r="E12" s="33">
        <v>800</v>
      </c>
      <c r="F12" s="23">
        <v>800</v>
      </c>
      <c r="G12" s="23"/>
      <c r="H12" s="23">
        <v>400</v>
      </c>
      <c r="I12" s="23"/>
      <c r="J12" s="23">
        <v>400</v>
      </c>
      <c r="K12" s="23"/>
      <c r="L12" s="22" t="s">
        <v>47</v>
      </c>
      <c r="M12" s="46" t="s">
        <v>48</v>
      </c>
      <c r="N12" s="45">
        <v>44803</v>
      </c>
      <c r="O12" s="45">
        <v>44895</v>
      </c>
      <c r="P12" s="22" t="s">
        <v>39</v>
      </c>
      <c r="Q12" s="36" t="s">
        <v>49</v>
      </c>
      <c r="R12" s="52"/>
      <c r="S12" s="52"/>
    </row>
    <row r="13" spans="1:19" s="4" customFormat="1" ht="73.5">
      <c r="A13" s="22">
        <v>5</v>
      </c>
      <c r="B13" s="34" t="s">
        <v>50</v>
      </c>
      <c r="C13" s="35" t="s">
        <v>28</v>
      </c>
      <c r="D13" s="36" t="s">
        <v>51</v>
      </c>
      <c r="E13" s="33">
        <v>300</v>
      </c>
      <c r="F13" s="23">
        <v>300</v>
      </c>
      <c r="G13" s="23"/>
      <c r="H13" s="23">
        <v>300</v>
      </c>
      <c r="I13" s="23"/>
      <c r="J13" s="23"/>
      <c r="K13" s="23"/>
      <c r="L13" s="22" t="s">
        <v>52</v>
      </c>
      <c r="M13" s="36" t="s">
        <v>53</v>
      </c>
      <c r="N13" s="45">
        <v>44803</v>
      </c>
      <c r="O13" s="45">
        <v>44895</v>
      </c>
      <c r="P13" s="22" t="s">
        <v>39</v>
      </c>
      <c r="Q13" s="36" t="s">
        <v>54</v>
      </c>
      <c r="R13" s="52"/>
      <c r="S13" s="52"/>
    </row>
    <row r="14" spans="1:19" s="3" customFormat="1" ht="27" customHeight="1">
      <c r="A14" s="22"/>
      <c r="B14" s="37" t="s">
        <v>55</v>
      </c>
      <c r="C14" s="38"/>
      <c r="D14" s="39"/>
      <c r="E14" s="33">
        <f aca="true" t="shared" si="2" ref="E14:K14">SUM(E15:E41)</f>
        <v>3101.36621</v>
      </c>
      <c r="F14" s="33">
        <f t="shared" si="2"/>
        <v>2996.66541</v>
      </c>
      <c r="G14" s="33">
        <f t="shared" si="2"/>
        <v>0</v>
      </c>
      <c r="H14" s="33">
        <f t="shared" si="2"/>
        <v>1168.66541</v>
      </c>
      <c r="I14" s="33">
        <f t="shared" si="2"/>
        <v>0</v>
      </c>
      <c r="J14" s="33">
        <f t="shared" si="2"/>
        <v>1828</v>
      </c>
      <c r="K14" s="33">
        <f t="shared" si="2"/>
        <v>104.7008</v>
      </c>
      <c r="L14" s="33"/>
      <c r="M14" s="34"/>
      <c r="N14" s="23"/>
      <c r="O14" s="23"/>
      <c r="P14" s="23"/>
      <c r="Q14" s="23"/>
      <c r="R14" s="51"/>
      <c r="S14" s="51"/>
    </row>
    <row r="15" spans="1:19" s="4" customFormat="1" ht="78" customHeight="1">
      <c r="A15" s="22">
        <v>1</v>
      </c>
      <c r="B15" s="34" t="s">
        <v>56</v>
      </c>
      <c r="C15" s="35" t="s">
        <v>57</v>
      </c>
      <c r="D15" s="36" t="s">
        <v>58</v>
      </c>
      <c r="E15" s="33">
        <f aca="true" t="shared" si="3" ref="E14:E44">F15+K15</f>
        <v>73.11541</v>
      </c>
      <c r="F15" s="23">
        <f aca="true" t="shared" si="4" ref="F14:F44">SUM(G15:J15)</f>
        <v>46.66541</v>
      </c>
      <c r="G15" s="23"/>
      <c r="H15" s="23">
        <v>46.66541</v>
      </c>
      <c r="I15" s="23"/>
      <c r="J15" s="23"/>
      <c r="K15" s="23">
        <v>26.45</v>
      </c>
      <c r="L15" s="22" t="s">
        <v>59</v>
      </c>
      <c r="M15" s="47" t="s">
        <v>60</v>
      </c>
      <c r="N15" s="45">
        <v>44697</v>
      </c>
      <c r="O15" s="45">
        <v>44711</v>
      </c>
      <c r="P15" s="22" t="s">
        <v>39</v>
      </c>
      <c r="Q15" s="36" t="s">
        <v>61</v>
      </c>
      <c r="R15" s="52"/>
      <c r="S15" s="52"/>
    </row>
    <row r="16" spans="1:19" s="4" customFormat="1" ht="78" customHeight="1">
      <c r="A16" s="22">
        <v>2</v>
      </c>
      <c r="B16" s="34" t="s">
        <v>62</v>
      </c>
      <c r="C16" s="35" t="s">
        <v>63</v>
      </c>
      <c r="D16" s="36" t="s">
        <v>64</v>
      </c>
      <c r="E16" s="33">
        <f t="shared" si="3"/>
        <v>60</v>
      </c>
      <c r="F16" s="23">
        <f t="shared" si="4"/>
        <v>60</v>
      </c>
      <c r="G16" s="23"/>
      <c r="H16" s="23">
        <v>60</v>
      </c>
      <c r="I16" s="23"/>
      <c r="J16" s="23"/>
      <c r="K16" s="23"/>
      <c r="L16" s="22" t="s">
        <v>65</v>
      </c>
      <c r="M16" s="47" t="s">
        <v>66</v>
      </c>
      <c r="N16" s="45">
        <v>44666</v>
      </c>
      <c r="O16" s="45">
        <v>44737</v>
      </c>
      <c r="P16" s="22" t="s">
        <v>39</v>
      </c>
      <c r="Q16" s="36" t="s">
        <v>67</v>
      </c>
      <c r="R16" s="52"/>
      <c r="S16" s="52"/>
    </row>
    <row r="17" spans="1:19" s="4" customFormat="1" ht="42">
      <c r="A17" s="22">
        <v>3</v>
      </c>
      <c r="B17" s="34" t="s">
        <v>68</v>
      </c>
      <c r="C17" s="35" t="s">
        <v>69</v>
      </c>
      <c r="D17" s="36" t="s">
        <v>70</v>
      </c>
      <c r="E17" s="33">
        <f t="shared" si="3"/>
        <v>23.9</v>
      </c>
      <c r="F17" s="23">
        <f t="shared" si="4"/>
        <v>20</v>
      </c>
      <c r="G17" s="23"/>
      <c r="H17" s="23">
        <v>20</v>
      </c>
      <c r="I17" s="23"/>
      <c r="J17" s="23"/>
      <c r="K17" s="23">
        <v>3.9</v>
      </c>
      <c r="L17" s="22" t="s">
        <v>71</v>
      </c>
      <c r="M17" s="47" t="s">
        <v>72</v>
      </c>
      <c r="N17" s="45">
        <v>44666</v>
      </c>
      <c r="O17" s="45">
        <v>44772</v>
      </c>
      <c r="P17" s="22" t="s">
        <v>39</v>
      </c>
      <c r="Q17" s="36" t="s">
        <v>73</v>
      </c>
      <c r="R17" s="52"/>
      <c r="S17" s="52"/>
    </row>
    <row r="18" spans="1:19" s="4" customFormat="1" ht="70.5" customHeight="1">
      <c r="A18" s="22">
        <v>4</v>
      </c>
      <c r="B18" s="34" t="s">
        <v>74</v>
      </c>
      <c r="C18" s="35" t="s">
        <v>75</v>
      </c>
      <c r="D18" s="36" t="s">
        <v>76</v>
      </c>
      <c r="E18" s="33">
        <f t="shared" si="3"/>
        <v>24</v>
      </c>
      <c r="F18" s="23">
        <f t="shared" si="4"/>
        <v>24</v>
      </c>
      <c r="G18" s="23"/>
      <c r="H18" s="23">
        <v>24</v>
      </c>
      <c r="I18" s="23"/>
      <c r="J18" s="23"/>
      <c r="K18" s="23"/>
      <c r="L18" s="22" t="s">
        <v>77</v>
      </c>
      <c r="M18" s="47" t="s">
        <v>78</v>
      </c>
      <c r="N18" s="45">
        <v>44682</v>
      </c>
      <c r="O18" s="45">
        <v>44864</v>
      </c>
      <c r="P18" s="22" t="s">
        <v>39</v>
      </c>
      <c r="Q18" s="36" t="s">
        <v>79</v>
      </c>
      <c r="R18" s="52"/>
      <c r="S18" s="52"/>
    </row>
    <row r="19" spans="1:19" s="4" customFormat="1" ht="106.5" customHeight="1">
      <c r="A19" s="22">
        <v>5</v>
      </c>
      <c r="B19" s="34" t="s">
        <v>80</v>
      </c>
      <c r="C19" s="35" t="s">
        <v>75</v>
      </c>
      <c r="D19" s="36" t="s">
        <v>81</v>
      </c>
      <c r="E19" s="33">
        <f t="shared" si="3"/>
        <v>77</v>
      </c>
      <c r="F19" s="23">
        <f t="shared" si="4"/>
        <v>77</v>
      </c>
      <c r="G19" s="23"/>
      <c r="H19" s="23">
        <v>77</v>
      </c>
      <c r="I19" s="23"/>
      <c r="J19" s="23"/>
      <c r="K19" s="23"/>
      <c r="L19" s="22" t="s">
        <v>82</v>
      </c>
      <c r="M19" s="47" t="s">
        <v>83</v>
      </c>
      <c r="N19" s="45">
        <v>44636</v>
      </c>
      <c r="O19" s="45">
        <v>44803</v>
      </c>
      <c r="P19" s="22" t="s">
        <v>39</v>
      </c>
      <c r="Q19" s="36" t="s">
        <v>84</v>
      </c>
      <c r="R19" s="52"/>
      <c r="S19" s="52"/>
    </row>
    <row r="20" spans="1:19" s="4" customFormat="1" ht="60" customHeight="1">
      <c r="A20" s="22">
        <v>6</v>
      </c>
      <c r="B20" s="34" t="s">
        <v>85</v>
      </c>
      <c r="C20" s="35" t="s">
        <v>75</v>
      </c>
      <c r="D20" s="36" t="s">
        <v>86</v>
      </c>
      <c r="E20" s="33">
        <f t="shared" si="3"/>
        <v>18</v>
      </c>
      <c r="F20" s="23">
        <f t="shared" si="4"/>
        <v>18</v>
      </c>
      <c r="G20" s="23"/>
      <c r="H20" s="23">
        <v>18</v>
      </c>
      <c r="I20" s="23"/>
      <c r="J20" s="23"/>
      <c r="K20" s="23"/>
      <c r="L20" s="22" t="s">
        <v>87</v>
      </c>
      <c r="M20" s="47" t="s">
        <v>88</v>
      </c>
      <c r="N20" s="45">
        <v>44636</v>
      </c>
      <c r="O20" s="45">
        <v>44803</v>
      </c>
      <c r="P20" s="22" t="s">
        <v>39</v>
      </c>
      <c r="Q20" s="36" t="s">
        <v>89</v>
      </c>
      <c r="R20" s="52"/>
      <c r="S20" s="52"/>
    </row>
    <row r="21" spans="1:19" s="4" customFormat="1" ht="21">
      <c r="A21" s="22">
        <v>7</v>
      </c>
      <c r="B21" s="34" t="s">
        <v>90</v>
      </c>
      <c r="C21" s="35" t="s">
        <v>91</v>
      </c>
      <c r="D21" s="36" t="s">
        <v>92</v>
      </c>
      <c r="E21" s="33">
        <f t="shared" si="3"/>
        <v>15</v>
      </c>
      <c r="F21" s="23">
        <f t="shared" si="4"/>
        <v>15</v>
      </c>
      <c r="G21" s="23"/>
      <c r="H21" s="23">
        <v>15</v>
      </c>
      <c r="I21" s="23"/>
      <c r="J21" s="23"/>
      <c r="K21" s="23"/>
      <c r="L21" s="22" t="s">
        <v>93</v>
      </c>
      <c r="M21" s="47" t="s">
        <v>94</v>
      </c>
      <c r="N21" s="45">
        <v>44640</v>
      </c>
      <c r="O21" s="45">
        <v>44711</v>
      </c>
      <c r="P21" s="22" t="s">
        <v>39</v>
      </c>
      <c r="Q21" s="36" t="s">
        <v>95</v>
      </c>
      <c r="R21" s="52"/>
      <c r="S21" s="52"/>
    </row>
    <row r="22" spans="1:19" s="4" customFormat="1" ht="37.5" customHeight="1">
      <c r="A22" s="22">
        <v>8</v>
      </c>
      <c r="B22" s="34" t="s">
        <v>96</v>
      </c>
      <c r="C22" s="35" t="s">
        <v>91</v>
      </c>
      <c r="D22" s="36" t="s">
        <v>97</v>
      </c>
      <c r="E22" s="33">
        <f t="shared" si="3"/>
        <v>131.4</v>
      </c>
      <c r="F22" s="23">
        <f t="shared" si="4"/>
        <v>80</v>
      </c>
      <c r="G22" s="23"/>
      <c r="H22" s="23">
        <v>80</v>
      </c>
      <c r="I22" s="23"/>
      <c r="J22" s="23"/>
      <c r="K22" s="23">
        <v>51.4</v>
      </c>
      <c r="L22" s="22" t="s">
        <v>98</v>
      </c>
      <c r="M22" s="47" t="s">
        <v>99</v>
      </c>
      <c r="N22" s="45">
        <v>44652</v>
      </c>
      <c r="O22" s="45">
        <v>44925</v>
      </c>
      <c r="P22" s="22" t="s">
        <v>39</v>
      </c>
      <c r="Q22" s="36" t="s">
        <v>100</v>
      </c>
      <c r="R22" s="52"/>
      <c r="S22" s="52"/>
    </row>
    <row r="23" spans="1:19" s="4" customFormat="1" ht="48" customHeight="1">
      <c r="A23" s="22">
        <v>9</v>
      </c>
      <c r="B23" s="40" t="s">
        <v>101</v>
      </c>
      <c r="C23" s="35" t="s">
        <v>91</v>
      </c>
      <c r="D23" s="36" t="s">
        <v>102</v>
      </c>
      <c r="E23" s="33">
        <f t="shared" si="3"/>
        <v>50.5</v>
      </c>
      <c r="F23" s="23">
        <f t="shared" si="4"/>
        <v>50.5</v>
      </c>
      <c r="G23" s="23"/>
      <c r="H23" s="23">
        <v>50.5</v>
      </c>
      <c r="I23" s="23"/>
      <c r="J23" s="23"/>
      <c r="K23" s="23"/>
      <c r="L23" s="22" t="s">
        <v>103</v>
      </c>
      <c r="M23" s="47" t="s">
        <v>104</v>
      </c>
      <c r="N23" s="45">
        <v>44640</v>
      </c>
      <c r="O23" s="45">
        <v>44864</v>
      </c>
      <c r="P23" s="22" t="s">
        <v>39</v>
      </c>
      <c r="Q23" s="36" t="s">
        <v>105</v>
      </c>
      <c r="R23" s="52"/>
      <c r="S23" s="52"/>
    </row>
    <row r="24" spans="1:19" s="4" customFormat="1" ht="78.75" customHeight="1">
      <c r="A24" s="22">
        <v>10</v>
      </c>
      <c r="B24" s="34" t="s">
        <v>106</v>
      </c>
      <c r="C24" s="35" t="s">
        <v>107</v>
      </c>
      <c r="D24" s="36" t="s">
        <v>108</v>
      </c>
      <c r="E24" s="33">
        <f t="shared" si="3"/>
        <v>44.9</v>
      </c>
      <c r="F24" s="23">
        <f t="shared" si="4"/>
        <v>42</v>
      </c>
      <c r="G24" s="23"/>
      <c r="H24" s="23">
        <v>42</v>
      </c>
      <c r="I24" s="23"/>
      <c r="J24" s="23"/>
      <c r="K24" s="23">
        <v>2.9</v>
      </c>
      <c r="L24" s="22" t="s">
        <v>109</v>
      </c>
      <c r="M24" s="47" t="s">
        <v>110</v>
      </c>
      <c r="N24" s="45">
        <v>44645</v>
      </c>
      <c r="O24" s="45">
        <v>44864</v>
      </c>
      <c r="P24" s="22" t="s">
        <v>39</v>
      </c>
      <c r="Q24" s="36" t="s">
        <v>111</v>
      </c>
      <c r="R24" s="52"/>
      <c r="S24" s="52"/>
    </row>
    <row r="25" spans="1:19" s="4" customFormat="1" ht="51" customHeight="1">
      <c r="A25" s="22">
        <v>11</v>
      </c>
      <c r="B25" s="34" t="s">
        <v>112</v>
      </c>
      <c r="C25" s="35" t="s">
        <v>107</v>
      </c>
      <c r="D25" s="36" t="s">
        <v>113</v>
      </c>
      <c r="E25" s="33">
        <f t="shared" si="3"/>
        <v>35</v>
      </c>
      <c r="F25" s="23">
        <f t="shared" si="4"/>
        <v>35</v>
      </c>
      <c r="G25" s="23"/>
      <c r="H25" s="23">
        <v>35</v>
      </c>
      <c r="I25" s="23"/>
      <c r="J25" s="23"/>
      <c r="K25" s="23"/>
      <c r="L25" s="22" t="s">
        <v>114</v>
      </c>
      <c r="M25" s="47" t="s">
        <v>115</v>
      </c>
      <c r="N25" s="45">
        <v>44661</v>
      </c>
      <c r="O25" s="45">
        <v>44834</v>
      </c>
      <c r="P25" s="22" t="s">
        <v>39</v>
      </c>
      <c r="Q25" s="36" t="s">
        <v>116</v>
      </c>
      <c r="R25" s="52"/>
      <c r="S25" s="52"/>
    </row>
    <row r="26" spans="1:19" s="4" customFormat="1" ht="55.5" customHeight="1">
      <c r="A26" s="22">
        <v>12</v>
      </c>
      <c r="B26" s="34" t="s">
        <v>117</v>
      </c>
      <c r="C26" s="35" t="s">
        <v>107</v>
      </c>
      <c r="D26" s="36" t="s">
        <v>118</v>
      </c>
      <c r="E26" s="33">
        <f t="shared" si="3"/>
        <v>120</v>
      </c>
      <c r="F26" s="23">
        <f t="shared" si="4"/>
        <v>120</v>
      </c>
      <c r="G26" s="23"/>
      <c r="H26" s="23">
        <v>120</v>
      </c>
      <c r="I26" s="23"/>
      <c r="J26" s="23"/>
      <c r="K26" s="23"/>
      <c r="L26" s="22" t="s">
        <v>119</v>
      </c>
      <c r="M26" s="47" t="s">
        <v>120</v>
      </c>
      <c r="N26" s="45">
        <v>44640</v>
      </c>
      <c r="O26" s="45">
        <v>44864</v>
      </c>
      <c r="P26" s="22" t="s">
        <v>39</v>
      </c>
      <c r="Q26" s="36" t="s">
        <v>121</v>
      </c>
      <c r="R26" s="52"/>
      <c r="S26" s="52"/>
    </row>
    <row r="27" spans="1:19" s="4" customFormat="1" ht="60" customHeight="1">
      <c r="A27" s="22">
        <v>13</v>
      </c>
      <c r="B27" s="34" t="s">
        <v>122</v>
      </c>
      <c r="C27" s="35" t="s">
        <v>123</v>
      </c>
      <c r="D27" s="36" t="s">
        <v>124</v>
      </c>
      <c r="E27" s="33">
        <f t="shared" si="3"/>
        <v>79.5</v>
      </c>
      <c r="F27" s="23">
        <f t="shared" si="4"/>
        <v>79.5</v>
      </c>
      <c r="G27" s="23"/>
      <c r="H27" s="23">
        <v>79.5</v>
      </c>
      <c r="I27" s="23"/>
      <c r="J27" s="23"/>
      <c r="K27" s="23"/>
      <c r="L27" s="22" t="s">
        <v>125</v>
      </c>
      <c r="M27" s="47" t="s">
        <v>126</v>
      </c>
      <c r="N27" s="45">
        <v>44652</v>
      </c>
      <c r="O27" s="45">
        <v>44834</v>
      </c>
      <c r="P27" s="22" t="s">
        <v>39</v>
      </c>
      <c r="Q27" s="36" t="s">
        <v>127</v>
      </c>
      <c r="R27" s="52"/>
      <c r="S27" s="52"/>
    </row>
    <row r="28" spans="1:19" s="4" customFormat="1" ht="73.5">
      <c r="A28" s="22">
        <v>14</v>
      </c>
      <c r="B28" s="34" t="s">
        <v>128</v>
      </c>
      <c r="C28" s="35" t="s">
        <v>123</v>
      </c>
      <c r="D28" s="36" t="s">
        <v>129</v>
      </c>
      <c r="E28" s="33">
        <f t="shared" si="3"/>
        <v>50</v>
      </c>
      <c r="F28" s="23">
        <f t="shared" si="4"/>
        <v>50</v>
      </c>
      <c r="G28" s="23"/>
      <c r="H28" s="23">
        <v>50</v>
      </c>
      <c r="I28" s="23"/>
      <c r="J28" s="23"/>
      <c r="K28" s="23"/>
      <c r="L28" s="22" t="s">
        <v>130</v>
      </c>
      <c r="M28" s="47" t="s">
        <v>131</v>
      </c>
      <c r="N28" s="45">
        <v>44640</v>
      </c>
      <c r="O28" s="45">
        <v>44803</v>
      </c>
      <c r="P28" s="22" t="s">
        <v>39</v>
      </c>
      <c r="Q28" s="36" t="s">
        <v>132</v>
      </c>
      <c r="R28" s="52"/>
      <c r="S28" s="52"/>
    </row>
    <row r="29" spans="1:19" s="4" customFormat="1" ht="73.5" customHeight="1">
      <c r="A29" s="22">
        <v>15</v>
      </c>
      <c r="B29" s="34" t="s">
        <v>133</v>
      </c>
      <c r="C29" s="35" t="s">
        <v>134</v>
      </c>
      <c r="D29" s="36" t="s">
        <v>135</v>
      </c>
      <c r="E29" s="33">
        <f t="shared" si="3"/>
        <v>40</v>
      </c>
      <c r="F29" s="23">
        <f t="shared" si="4"/>
        <v>40</v>
      </c>
      <c r="G29" s="23"/>
      <c r="H29" s="23">
        <v>40</v>
      </c>
      <c r="I29" s="23"/>
      <c r="J29" s="23"/>
      <c r="K29" s="23"/>
      <c r="L29" s="22" t="s">
        <v>136</v>
      </c>
      <c r="M29" s="47" t="s">
        <v>137</v>
      </c>
      <c r="N29" s="45">
        <v>44635</v>
      </c>
      <c r="O29" s="45">
        <v>44682</v>
      </c>
      <c r="P29" s="22" t="s">
        <v>39</v>
      </c>
      <c r="Q29" s="36" t="s">
        <v>138</v>
      </c>
      <c r="R29" s="52"/>
      <c r="S29" s="52"/>
    </row>
    <row r="30" spans="1:19" s="4" customFormat="1" ht="60" customHeight="1">
      <c r="A30" s="22">
        <v>16</v>
      </c>
      <c r="B30" s="34" t="s">
        <v>139</v>
      </c>
      <c r="C30" s="35" t="s">
        <v>134</v>
      </c>
      <c r="D30" s="36" t="s">
        <v>140</v>
      </c>
      <c r="E30" s="33">
        <f t="shared" si="3"/>
        <v>45</v>
      </c>
      <c r="F30" s="23">
        <f t="shared" si="4"/>
        <v>45</v>
      </c>
      <c r="G30" s="23"/>
      <c r="H30" s="23">
        <v>45</v>
      </c>
      <c r="I30" s="23"/>
      <c r="J30" s="23"/>
      <c r="K30" s="23"/>
      <c r="L30" s="22" t="s">
        <v>141</v>
      </c>
      <c r="M30" s="47" t="s">
        <v>142</v>
      </c>
      <c r="N30" s="45">
        <v>44652</v>
      </c>
      <c r="O30" s="45">
        <v>44742</v>
      </c>
      <c r="P30" s="22" t="s">
        <v>39</v>
      </c>
      <c r="Q30" s="36" t="s">
        <v>143</v>
      </c>
      <c r="R30" s="52"/>
      <c r="S30" s="52"/>
    </row>
    <row r="31" spans="1:19" s="4" customFormat="1" ht="57.75" customHeight="1">
      <c r="A31" s="22">
        <v>17</v>
      </c>
      <c r="B31" s="34" t="s">
        <v>144</v>
      </c>
      <c r="C31" s="35" t="s">
        <v>91</v>
      </c>
      <c r="D31" s="36" t="s">
        <v>145</v>
      </c>
      <c r="E31" s="33">
        <f t="shared" si="3"/>
        <v>12.9388</v>
      </c>
      <c r="F31" s="23">
        <f t="shared" si="4"/>
        <v>10</v>
      </c>
      <c r="G31" s="23"/>
      <c r="H31" s="23">
        <v>10</v>
      </c>
      <c r="I31" s="23"/>
      <c r="J31" s="23"/>
      <c r="K31" s="23">
        <v>2.9388</v>
      </c>
      <c r="L31" s="22" t="s">
        <v>146</v>
      </c>
      <c r="M31" s="47" t="s">
        <v>147</v>
      </c>
      <c r="N31" s="45">
        <v>44652</v>
      </c>
      <c r="O31" s="45">
        <v>44742</v>
      </c>
      <c r="P31" s="22" t="s">
        <v>39</v>
      </c>
      <c r="Q31" s="36" t="s">
        <v>148</v>
      </c>
      <c r="R31" s="52"/>
      <c r="S31" s="52"/>
    </row>
    <row r="32" spans="1:19" s="4" customFormat="1" ht="42" customHeight="1">
      <c r="A32" s="22">
        <v>18</v>
      </c>
      <c r="B32" s="34" t="s">
        <v>149</v>
      </c>
      <c r="C32" s="35" t="s">
        <v>91</v>
      </c>
      <c r="D32" s="36" t="s">
        <v>150</v>
      </c>
      <c r="E32" s="33">
        <f t="shared" si="3"/>
        <v>18</v>
      </c>
      <c r="F32" s="23">
        <f t="shared" si="4"/>
        <v>18</v>
      </c>
      <c r="G32" s="23"/>
      <c r="H32" s="23">
        <v>18</v>
      </c>
      <c r="I32" s="23"/>
      <c r="J32" s="23"/>
      <c r="K32" s="23"/>
      <c r="L32" s="22" t="s">
        <v>87</v>
      </c>
      <c r="M32" s="47" t="s">
        <v>151</v>
      </c>
      <c r="N32" s="45">
        <v>44645</v>
      </c>
      <c r="O32" s="45">
        <v>44711</v>
      </c>
      <c r="P32" s="22" t="s">
        <v>39</v>
      </c>
      <c r="Q32" s="36" t="s">
        <v>152</v>
      </c>
      <c r="R32" s="52"/>
      <c r="S32" s="52"/>
    </row>
    <row r="33" spans="1:19" s="4" customFormat="1" ht="45.75" customHeight="1">
      <c r="A33" s="22">
        <v>19</v>
      </c>
      <c r="B33" s="34" t="s">
        <v>153</v>
      </c>
      <c r="C33" s="35" t="s">
        <v>91</v>
      </c>
      <c r="D33" s="36" t="s">
        <v>154</v>
      </c>
      <c r="E33" s="33">
        <f t="shared" si="3"/>
        <v>20</v>
      </c>
      <c r="F33" s="23">
        <f t="shared" si="4"/>
        <v>20</v>
      </c>
      <c r="G33" s="23"/>
      <c r="H33" s="23">
        <v>20</v>
      </c>
      <c r="I33" s="23"/>
      <c r="J33" s="23"/>
      <c r="K33" s="23"/>
      <c r="L33" s="22" t="s">
        <v>155</v>
      </c>
      <c r="M33" s="47" t="s">
        <v>156</v>
      </c>
      <c r="N33" s="45">
        <v>44652</v>
      </c>
      <c r="O33" s="45">
        <v>44742</v>
      </c>
      <c r="P33" s="22" t="s">
        <v>39</v>
      </c>
      <c r="Q33" s="36" t="s">
        <v>157</v>
      </c>
      <c r="R33" s="52"/>
      <c r="S33" s="52"/>
    </row>
    <row r="34" spans="1:19" s="4" customFormat="1" ht="45" customHeight="1">
      <c r="A34" s="22">
        <v>20</v>
      </c>
      <c r="B34" s="34" t="s">
        <v>158</v>
      </c>
      <c r="C34" s="35" t="s">
        <v>159</v>
      </c>
      <c r="D34" s="36" t="s">
        <v>160</v>
      </c>
      <c r="E34" s="33">
        <f t="shared" si="3"/>
        <v>75</v>
      </c>
      <c r="F34" s="23">
        <f t="shared" si="4"/>
        <v>75</v>
      </c>
      <c r="G34" s="23"/>
      <c r="H34" s="23">
        <v>75</v>
      </c>
      <c r="I34" s="23"/>
      <c r="J34" s="23"/>
      <c r="K34" s="23"/>
      <c r="L34" s="22" t="s">
        <v>161</v>
      </c>
      <c r="M34" s="47" t="s">
        <v>162</v>
      </c>
      <c r="N34" s="45">
        <v>44652</v>
      </c>
      <c r="O34" s="45">
        <v>44864</v>
      </c>
      <c r="P34" s="22" t="s">
        <v>39</v>
      </c>
      <c r="Q34" s="36" t="s">
        <v>163</v>
      </c>
      <c r="R34" s="52"/>
      <c r="S34" s="52"/>
    </row>
    <row r="35" spans="1:19" s="4" customFormat="1" ht="45" customHeight="1">
      <c r="A35" s="22">
        <v>21</v>
      </c>
      <c r="B35" s="34" t="s">
        <v>164</v>
      </c>
      <c r="C35" s="35" t="s">
        <v>159</v>
      </c>
      <c r="D35" s="36" t="s">
        <v>165</v>
      </c>
      <c r="E35" s="33">
        <f t="shared" si="3"/>
        <v>40</v>
      </c>
      <c r="F35" s="23">
        <f t="shared" si="4"/>
        <v>40</v>
      </c>
      <c r="G35" s="23"/>
      <c r="H35" s="23">
        <v>40</v>
      </c>
      <c r="I35" s="23"/>
      <c r="J35" s="23"/>
      <c r="K35" s="23"/>
      <c r="L35" s="22" t="s">
        <v>136</v>
      </c>
      <c r="M35" s="47" t="s">
        <v>166</v>
      </c>
      <c r="N35" s="45">
        <v>44652</v>
      </c>
      <c r="O35" s="45">
        <v>44743</v>
      </c>
      <c r="P35" s="22" t="s">
        <v>39</v>
      </c>
      <c r="Q35" s="36" t="s">
        <v>167</v>
      </c>
      <c r="R35" s="52"/>
      <c r="S35" s="52"/>
    </row>
    <row r="36" spans="1:19" s="4" customFormat="1" ht="30" customHeight="1">
      <c r="A36" s="22">
        <v>22</v>
      </c>
      <c r="B36" s="34" t="s">
        <v>168</v>
      </c>
      <c r="C36" s="35" t="s">
        <v>69</v>
      </c>
      <c r="D36" s="36" t="s">
        <v>169</v>
      </c>
      <c r="E36" s="33">
        <f t="shared" si="3"/>
        <v>50</v>
      </c>
      <c r="F36" s="23">
        <f t="shared" si="4"/>
        <v>40</v>
      </c>
      <c r="G36" s="23"/>
      <c r="H36" s="23">
        <v>40</v>
      </c>
      <c r="I36" s="23"/>
      <c r="J36" s="23"/>
      <c r="K36" s="23">
        <v>10</v>
      </c>
      <c r="L36" s="22" t="s">
        <v>136</v>
      </c>
      <c r="M36" s="47" t="s">
        <v>170</v>
      </c>
      <c r="N36" s="45">
        <v>44645</v>
      </c>
      <c r="O36" s="45">
        <v>44742</v>
      </c>
      <c r="P36" s="22" t="s">
        <v>39</v>
      </c>
      <c r="Q36" s="36" t="s">
        <v>171</v>
      </c>
      <c r="R36" s="52"/>
      <c r="S36" s="52"/>
    </row>
    <row r="37" spans="1:19" s="4" customFormat="1" ht="64.5" customHeight="1">
      <c r="A37" s="22">
        <v>23</v>
      </c>
      <c r="B37" s="34" t="s">
        <v>172</v>
      </c>
      <c r="C37" s="35" t="s">
        <v>173</v>
      </c>
      <c r="D37" s="36" t="s">
        <v>174</v>
      </c>
      <c r="E37" s="33">
        <f t="shared" si="3"/>
        <v>120</v>
      </c>
      <c r="F37" s="23">
        <f t="shared" si="4"/>
        <v>120</v>
      </c>
      <c r="G37" s="23"/>
      <c r="H37" s="23">
        <v>120</v>
      </c>
      <c r="I37" s="23"/>
      <c r="J37" s="23"/>
      <c r="K37" s="23"/>
      <c r="L37" s="22" t="s">
        <v>175</v>
      </c>
      <c r="M37" s="46" t="s">
        <v>176</v>
      </c>
      <c r="N37" s="45">
        <v>44640</v>
      </c>
      <c r="O37" s="45">
        <v>44864</v>
      </c>
      <c r="P37" s="22" t="s">
        <v>39</v>
      </c>
      <c r="Q37" s="36" t="s">
        <v>177</v>
      </c>
      <c r="R37" s="52"/>
      <c r="S37" s="52"/>
    </row>
    <row r="38" spans="1:19" s="4" customFormat="1" ht="94.5" customHeight="1">
      <c r="A38" s="22">
        <v>24</v>
      </c>
      <c r="B38" s="34" t="s">
        <v>178</v>
      </c>
      <c r="C38" s="35" t="s">
        <v>69</v>
      </c>
      <c r="D38" s="36" t="s">
        <v>179</v>
      </c>
      <c r="E38" s="33">
        <f t="shared" si="3"/>
        <v>27.112000000000002</v>
      </c>
      <c r="F38" s="23">
        <f t="shared" si="4"/>
        <v>25</v>
      </c>
      <c r="G38" s="23"/>
      <c r="H38" s="23">
        <v>25</v>
      </c>
      <c r="I38" s="23"/>
      <c r="J38" s="23"/>
      <c r="K38" s="23">
        <v>2.112</v>
      </c>
      <c r="L38" s="22" t="s">
        <v>180</v>
      </c>
      <c r="M38" s="46" t="s">
        <v>181</v>
      </c>
      <c r="N38" s="45">
        <v>44640</v>
      </c>
      <c r="O38" s="45">
        <v>44681</v>
      </c>
      <c r="P38" s="22" t="s">
        <v>39</v>
      </c>
      <c r="Q38" s="36" t="s">
        <v>182</v>
      </c>
      <c r="R38" s="52"/>
      <c r="S38" s="52"/>
    </row>
    <row r="39" spans="1:19" s="4" customFormat="1" ht="54" customHeight="1">
      <c r="A39" s="22">
        <v>25</v>
      </c>
      <c r="B39" s="34" t="s">
        <v>183</v>
      </c>
      <c r="C39" s="35" t="s">
        <v>91</v>
      </c>
      <c r="D39" s="36" t="s">
        <v>184</v>
      </c>
      <c r="E39" s="33">
        <f t="shared" si="3"/>
        <v>23</v>
      </c>
      <c r="F39" s="23">
        <f t="shared" si="4"/>
        <v>18</v>
      </c>
      <c r="G39" s="23"/>
      <c r="H39" s="23">
        <v>18</v>
      </c>
      <c r="I39" s="23"/>
      <c r="J39" s="23"/>
      <c r="K39" s="23">
        <v>5</v>
      </c>
      <c r="L39" s="22" t="s">
        <v>87</v>
      </c>
      <c r="M39" s="46" t="s">
        <v>185</v>
      </c>
      <c r="N39" s="45">
        <v>44640</v>
      </c>
      <c r="O39" s="45">
        <v>44666</v>
      </c>
      <c r="P39" s="22" t="s">
        <v>39</v>
      </c>
      <c r="Q39" s="36" t="s">
        <v>152</v>
      </c>
      <c r="R39" s="52"/>
      <c r="S39" s="52"/>
    </row>
    <row r="40" spans="1:19" s="4" customFormat="1" ht="52.5">
      <c r="A40" s="22">
        <v>26</v>
      </c>
      <c r="B40" s="34" t="s">
        <v>186</v>
      </c>
      <c r="C40" s="35" t="s">
        <v>187</v>
      </c>
      <c r="D40" s="36" t="s">
        <v>188</v>
      </c>
      <c r="E40" s="33">
        <f t="shared" si="3"/>
        <v>1100</v>
      </c>
      <c r="F40" s="23">
        <f t="shared" si="4"/>
        <v>1100</v>
      </c>
      <c r="G40" s="23"/>
      <c r="H40" s="23"/>
      <c r="I40" s="23"/>
      <c r="J40" s="23">
        <v>1100</v>
      </c>
      <c r="K40" s="23"/>
      <c r="L40" s="23" t="s">
        <v>189</v>
      </c>
      <c r="M40" s="47" t="s">
        <v>190</v>
      </c>
      <c r="N40" s="45">
        <v>44409</v>
      </c>
      <c r="O40" s="45">
        <v>44803</v>
      </c>
      <c r="P40" s="22" t="s">
        <v>32</v>
      </c>
      <c r="Q40" s="36" t="s">
        <v>191</v>
      </c>
      <c r="R40" s="52"/>
      <c r="S40" s="52"/>
    </row>
    <row r="41" spans="1:19" s="4" customFormat="1" ht="90" customHeight="1">
      <c r="A41" s="22">
        <v>27</v>
      </c>
      <c r="B41" s="34" t="s">
        <v>192</v>
      </c>
      <c r="C41" s="35" t="s">
        <v>187</v>
      </c>
      <c r="D41" s="36" t="s">
        <v>193</v>
      </c>
      <c r="E41" s="33">
        <f t="shared" si="3"/>
        <v>728</v>
      </c>
      <c r="F41" s="23">
        <f t="shared" si="4"/>
        <v>728</v>
      </c>
      <c r="G41" s="23"/>
      <c r="H41" s="23"/>
      <c r="I41" s="23"/>
      <c r="J41" s="23">
        <v>728</v>
      </c>
      <c r="K41" s="23"/>
      <c r="L41" s="22" t="s">
        <v>194</v>
      </c>
      <c r="M41" s="47" t="s">
        <v>195</v>
      </c>
      <c r="N41" s="45">
        <v>44621</v>
      </c>
      <c r="O41" s="45">
        <v>44835</v>
      </c>
      <c r="P41" s="22" t="s">
        <v>39</v>
      </c>
      <c r="Q41" s="36" t="s">
        <v>196</v>
      </c>
      <c r="R41" s="52"/>
      <c r="S41" s="52"/>
    </row>
    <row r="42" spans="1:19" s="3" customFormat="1" ht="37.5" customHeight="1">
      <c r="A42" s="41" t="s">
        <v>197</v>
      </c>
      <c r="B42" s="41"/>
      <c r="C42" s="42"/>
      <c r="D42" s="41"/>
      <c r="E42" s="33">
        <f>E43</f>
        <v>0.26459</v>
      </c>
      <c r="F42" s="33">
        <f aca="true" t="shared" si="5" ref="F42:K42">F43</f>
        <v>0.26459</v>
      </c>
      <c r="G42" s="33">
        <f t="shared" si="5"/>
        <v>0</v>
      </c>
      <c r="H42" s="33">
        <f t="shared" si="5"/>
        <v>0.26459</v>
      </c>
      <c r="I42" s="33">
        <f t="shared" si="5"/>
        <v>0</v>
      </c>
      <c r="J42" s="33">
        <f t="shared" si="5"/>
        <v>0</v>
      </c>
      <c r="K42" s="33">
        <f t="shared" si="5"/>
        <v>0</v>
      </c>
      <c r="L42" s="22"/>
      <c r="M42" s="41"/>
      <c r="N42" s="41"/>
      <c r="O42" s="41"/>
      <c r="P42" s="22"/>
      <c r="Q42" s="22"/>
      <c r="R42" s="51"/>
      <c r="S42" s="51"/>
    </row>
    <row r="43" spans="1:19" s="4" customFormat="1" ht="90" customHeight="1">
      <c r="A43" s="22">
        <v>1</v>
      </c>
      <c r="B43" s="34" t="s">
        <v>198</v>
      </c>
      <c r="C43" s="35" t="s">
        <v>199</v>
      </c>
      <c r="D43" s="36" t="s">
        <v>200</v>
      </c>
      <c r="E43" s="33">
        <f>F43+K43</f>
        <v>0.26459</v>
      </c>
      <c r="F43" s="23">
        <f>SUM(G43:J43)</f>
        <v>0.26459</v>
      </c>
      <c r="G43" s="23"/>
      <c r="H43" s="23">
        <v>0.26459</v>
      </c>
      <c r="I43" s="23"/>
      <c r="J43" s="23"/>
      <c r="K43" s="23"/>
      <c r="L43" s="22" t="s">
        <v>201</v>
      </c>
      <c r="M43" s="47" t="s">
        <v>202</v>
      </c>
      <c r="N43" s="45">
        <v>44621</v>
      </c>
      <c r="O43" s="45">
        <v>44652</v>
      </c>
      <c r="P43" s="22" t="s">
        <v>39</v>
      </c>
      <c r="Q43" s="36" t="s">
        <v>203</v>
      </c>
      <c r="R43" s="52"/>
      <c r="S43" s="52"/>
    </row>
  </sheetData>
  <sheetProtection/>
  <mergeCells count="25">
    <mergeCell ref="A1:B1"/>
    <mergeCell ref="A2:Q2"/>
    <mergeCell ref="A3:C3"/>
    <mergeCell ref="P3:Q3"/>
    <mergeCell ref="E4:K4"/>
    <mergeCell ref="N4:O4"/>
    <mergeCell ref="F5:J5"/>
    <mergeCell ref="B7:D7"/>
    <mergeCell ref="B8:D8"/>
    <mergeCell ref="B14:D14"/>
    <mergeCell ref="A42:D42"/>
    <mergeCell ref="A4:A6"/>
    <mergeCell ref="B4:B6"/>
    <mergeCell ref="C4:C6"/>
    <mergeCell ref="D4:D6"/>
    <mergeCell ref="E5:E6"/>
    <mergeCell ref="K5:K6"/>
    <mergeCell ref="L4:L6"/>
    <mergeCell ref="M4:M6"/>
    <mergeCell ref="N5:N6"/>
    <mergeCell ref="O5:O6"/>
    <mergeCell ref="P4:P6"/>
    <mergeCell ref="Q4:Q6"/>
    <mergeCell ref="R4:R6"/>
    <mergeCell ref="S4:S6"/>
  </mergeCells>
  <printOptions horizontalCentered="1"/>
  <pageMargins left="1.3777777777777778" right="0.9840277777777777" top="1.1020833333333333" bottom="1.0625" header="0.7909722222222222" footer="0.11805555555555555"/>
  <pageSetup fitToHeight="0" fitToWidth="1"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33" sqref="B3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JNY-AL10</dc:creator>
  <cp:keywords/>
  <dc:description/>
  <cp:lastModifiedBy>Administrator</cp:lastModifiedBy>
  <dcterms:created xsi:type="dcterms:W3CDTF">2017-03-29T03:50:34Z</dcterms:created>
  <dcterms:modified xsi:type="dcterms:W3CDTF">2022-09-14T07:56:32Z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2052-11.1.0.12019</vt:lpwstr>
  </property>
  <property fmtid="{D5CDD505-2E9C-101B-9397-08002B2CF9AE}" pid="5" name="I">
    <vt:lpwstr>0D5FA8F7958840A78125E09A28581BB7</vt:lpwstr>
  </property>
</Properties>
</file>